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DieseArbeitsmappe"/>
  <xr:revisionPtr revIDLastSave="0" documentId="13_ncr:1_{D046B1CE-4FFA-4072-92E4-012C77A9B111}" xr6:coauthVersionLast="36" xr6:coauthVersionMax="36" xr10:uidLastSave="{00000000-0000-0000-0000-000000000000}"/>
  <bookViews>
    <workbookView xWindow="0" yWindow="0" windowWidth="22260" windowHeight="11760" activeTab="1" xr2:uid="{00000000-000D-0000-FFFF-FFFF00000000}"/>
  </bookViews>
  <sheets>
    <sheet name="Ergebnis_DSFA" sheetId="5" r:id="rId1"/>
    <sheet name="Fragen_DSFA" sheetId="1" r:id="rId2"/>
    <sheet name="ZE" sheetId="2" state="veryHidden" r:id="rId3"/>
  </sheets>
  <definedNames>
    <definedName name="_xlnm._FilterDatabase" localSheetId="1" hidden="1">Fragen_DSFA!$E$8:$E$115</definedName>
    <definedName name="_xlnm.Print_Area" localSheetId="0">Ergebnis_DSFA!$A$1:$C$35</definedName>
    <definedName name="_xlnm.Print_Area" localSheetId="1">Fragen_DSFA!$A$7:$E$115</definedName>
    <definedName name="_xlnm.Print_Titles" localSheetId="1">Fragen_DSFA!$7:$8</definedName>
    <definedName name="EDPB_Kriterien" localSheetId="0">Ergebnis_DSFA!#REF!</definedName>
    <definedName name="EDPB_Kriterien">ZE!$B$48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2" l="1"/>
  <c r="D10" i="2" l="1"/>
  <c r="G16" i="1" s="1"/>
  <c r="F15" i="1" l="1"/>
  <c r="F16" i="1"/>
  <c r="F21" i="1"/>
  <c r="F26" i="1"/>
  <c r="F22" i="1"/>
  <c r="F23" i="1"/>
  <c r="F24" i="1"/>
  <c r="F25" i="1"/>
  <c r="F28" i="1"/>
  <c r="E29" i="2" s="1"/>
  <c r="F29" i="1"/>
  <c r="F30" i="1"/>
  <c r="F31" i="1"/>
  <c r="F32" i="1"/>
  <c r="F33" i="1"/>
  <c r="F34" i="1"/>
  <c r="F35" i="1"/>
  <c r="F36" i="1"/>
  <c r="F37" i="1"/>
  <c r="F38" i="1"/>
  <c r="F39" i="1"/>
  <c r="F40" i="1"/>
  <c r="F41" i="1"/>
  <c r="F42" i="1"/>
  <c r="F43" i="1"/>
  <c r="E31" i="2" s="1"/>
  <c r="F44" i="1"/>
  <c r="F45" i="1"/>
  <c r="F47" i="1"/>
  <c r="E34" i="2" s="1"/>
  <c r="F48" i="1"/>
  <c r="F49" i="1"/>
  <c r="F50" i="1"/>
  <c r="F51" i="1"/>
  <c r="E35" i="2" s="1"/>
  <c r="F52" i="1"/>
  <c r="E36" i="2" s="1"/>
  <c r="F53" i="1"/>
  <c r="E37" i="2" s="1"/>
  <c r="F54" i="1"/>
  <c r="E38" i="2" s="1"/>
  <c r="F55" i="1"/>
  <c r="E39" i="2" s="1"/>
  <c r="C39" i="2" s="1"/>
  <c r="F56" i="1"/>
  <c r="E40" i="2" s="1"/>
  <c r="F57" i="1"/>
  <c r="F58" i="1"/>
  <c r="F59" i="1"/>
  <c r="F60" i="1"/>
  <c r="F61" i="1"/>
  <c r="F62" i="1"/>
  <c r="F63" i="1"/>
  <c r="F64" i="1"/>
  <c r="E41" i="2" s="1"/>
  <c r="F65" i="1"/>
  <c r="E42" i="2" s="1"/>
  <c r="F66" i="1"/>
  <c r="E43" i="2" s="1"/>
  <c r="F67" i="1"/>
  <c r="E44" i="2" s="1"/>
  <c r="F68" i="1"/>
  <c r="F69" i="1"/>
  <c r="F70" i="1"/>
  <c r="F71" i="1"/>
  <c r="F73" i="1"/>
  <c r="E49" i="2" s="1"/>
  <c r="F74" i="1"/>
  <c r="F75" i="1"/>
  <c r="F76" i="1"/>
  <c r="F77" i="1"/>
  <c r="F78" i="1"/>
  <c r="F79" i="1"/>
  <c r="F80" i="1"/>
  <c r="E50" i="2" s="1"/>
  <c r="C50" i="2" s="1"/>
  <c r="F81" i="1"/>
  <c r="E51" i="2" s="1"/>
  <c r="F82" i="1"/>
  <c r="F83" i="1"/>
  <c r="F84" i="1"/>
  <c r="F85" i="1"/>
  <c r="E52" i="2" s="1"/>
  <c r="F86" i="1"/>
  <c r="F87" i="1"/>
  <c r="F88" i="1"/>
  <c r="F89" i="1"/>
  <c r="F90" i="1"/>
  <c r="F91" i="1"/>
  <c r="F92" i="1"/>
  <c r="F93" i="1"/>
  <c r="F94" i="1"/>
  <c r="F95" i="1"/>
  <c r="F96" i="1"/>
  <c r="F97" i="1"/>
  <c r="E53" i="2" s="1"/>
  <c r="C53" i="2" s="1"/>
  <c r="F98" i="1"/>
  <c r="E54" i="2" s="1"/>
  <c r="F99" i="1"/>
  <c r="F100" i="1"/>
  <c r="F101" i="1"/>
  <c r="F102" i="1"/>
  <c r="F103" i="1"/>
  <c r="E55" i="2" s="1"/>
  <c r="C55" i="2" s="1"/>
  <c r="F104" i="1"/>
  <c r="E56" i="2" s="1"/>
  <c r="C56" i="2" s="1"/>
  <c r="F105" i="1"/>
  <c r="E57" i="2" s="1"/>
  <c r="C57" i="2" s="1"/>
  <c r="F107" i="1"/>
  <c r="E61" i="2" s="1"/>
  <c r="C61" i="2" s="1"/>
  <c r="F108" i="1"/>
  <c r="E62" i="2" s="1"/>
  <c r="C62" i="2" s="1"/>
  <c r="F109" i="1"/>
  <c r="E63" i="2" s="1"/>
  <c r="C63" i="2" s="1"/>
  <c r="F110" i="1"/>
  <c r="E64" i="2" s="1"/>
  <c r="C64" i="2" s="1"/>
  <c r="F111" i="1"/>
  <c r="E65" i="2" s="1"/>
  <c r="C65" i="2" s="1"/>
  <c r="F112" i="1"/>
  <c r="E66" i="2" s="1"/>
  <c r="C66" i="2" s="1"/>
  <c r="F113" i="1"/>
  <c r="E67" i="2" s="1"/>
  <c r="C67" i="2" s="1"/>
  <c r="F114" i="1"/>
  <c r="E68" i="2" s="1"/>
  <c r="C68" i="2" s="1"/>
  <c r="F115" i="1"/>
  <c r="E69" i="2" s="1"/>
  <c r="C69" i="2" s="1"/>
  <c r="F11" i="1"/>
  <c r="F12" i="1"/>
  <c r="F13" i="1"/>
  <c r="F10" i="1"/>
  <c r="F20" i="1"/>
  <c r="F19" i="1"/>
  <c r="F18" i="1"/>
  <c r="F17" i="1"/>
  <c r="E30" i="2" l="1"/>
  <c r="E13" i="2"/>
  <c r="C26" i="5" s="1"/>
  <c r="E11" i="2"/>
  <c r="E10" i="2"/>
  <c r="E9" i="2"/>
  <c r="E6" i="2"/>
  <c r="E5" i="2"/>
  <c r="C17" i="5" s="1"/>
  <c r="E4" i="2"/>
  <c r="C15" i="5" s="1"/>
  <c r="E3" i="2"/>
  <c r="C14" i="5" s="1"/>
  <c r="F52" i="2"/>
  <c r="C52" i="2" s="1"/>
  <c r="F54" i="2"/>
  <c r="C54" i="2" s="1"/>
  <c r="F51" i="2"/>
  <c r="C51" i="2" s="1"/>
  <c r="F49" i="2"/>
  <c r="C49" i="2" s="1"/>
  <c r="F44" i="2"/>
  <c r="C44" i="2" s="1"/>
  <c r="F10" i="2"/>
  <c r="F40" i="2"/>
  <c r="C40" i="2" s="1"/>
  <c r="F34" i="2"/>
  <c r="C34" i="2" s="1"/>
  <c r="E12" i="2"/>
  <c r="F31" i="2"/>
  <c r="D31" i="2" s="1"/>
  <c r="F30" i="2"/>
  <c r="D30" i="2" s="1"/>
  <c r="G32" i="1" s="1"/>
  <c r="F29" i="2"/>
  <c r="D52" i="2" l="1"/>
  <c r="G85" i="1" s="1"/>
  <c r="D40" i="2"/>
  <c r="G56" i="1" s="1"/>
  <c r="D54" i="2"/>
  <c r="G98" i="1" s="1"/>
  <c r="D51" i="2"/>
  <c r="G81" i="1" s="1"/>
  <c r="D49" i="2"/>
  <c r="G73" i="1" s="1"/>
  <c r="D34" i="2"/>
  <c r="G47" i="1" s="1"/>
  <c r="D44" i="2"/>
  <c r="G67" i="1" s="1"/>
  <c r="C29" i="2"/>
  <c r="D29" i="2"/>
  <c r="G28" i="1" s="1"/>
  <c r="C31" i="2"/>
  <c r="C30" i="2"/>
  <c r="D18" i="2"/>
  <c r="D17" i="2"/>
  <c r="C28" i="5"/>
  <c r="C24" i="5"/>
  <c r="C22" i="5"/>
  <c r="C21" i="5"/>
  <c r="C9" i="5"/>
  <c r="B48" i="2"/>
  <c r="C47" i="2" s="1"/>
  <c r="C28" i="2" l="1"/>
  <c r="G43" i="1"/>
  <c r="D22" i="2"/>
  <c r="C43" i="2"/>
  <c r="C38" i="2"/>
  <c r="C41" i="2"/>
  <c r="C36" i="2"/>
  <c r="C42" i="2"/>
  <c r="C37" i="2"/>
  <c r="C35" i="2"/>
  <c r="C33" i="2" l="1"/>
  <c r="D19" i="2" l="1"/>
  <c r="D25" i="2" s="1"/>
  <c r="C33" i="5" s="1"/>
  <c r="D21" i="2"/>
  <c r="D24" i="2" l="1"/>
  <c r="C32" i="5" s="1"/>
</calcChain>
</file>

<file path=xl/sharedStrings.xml><?xml version="1.0" encoding="utf-8"?>
<sst xmlns="http://schemas.openxmlformats.org/spreadsheetml/2006/main" count="488" uniqueCount="398">
  <si>
    <t>Befreiung von der Durchführung einer DSFA</t>
  </si>
  <si>
    <t>Titel / Frage</t>
  </si>
  <si>
    <t>Erläuterungen</t>
  </si>
  <si>
    <t>Falls ein(e) Datenschutzbeauftragte(r) bestellt wurde, sollte diese(r) rechtzeitig in die gegenständliche Prüfung der Notwendigkeit zur Durchführung einer DSFA involviert und den Rat eingeholt werden.</t>
  </si>
  <si>
    <t>Art. 39 Abs. 1 Bst. c DSGVO</t>
  </si>
  <si>
    <t>Der geplante Verarbeitungsvorgang findet sich auf der sogenannten "Whitelist" gem. Art. 35 Abs. 5 DSGVO?</t>
  </si>
  <si>
    <t>Art. 35 Abs. 5 DSGVO</t>
  </si>
  <si>
    <t>Ausnahme der Erforderlichkeit der Durchführung einer DSFA, weil die Folgenabschätzung bereits ins Gesetzgebungsverfahren vorverlagert wurde, so dass eine (erneute) DSFA seitens des Verantwortlichen entfallen kann.</t>
  </si>
  <si>
    <t>Art. 35 Abs. 10 DSGVO</t>
  </si>
  <si>
    <t>Beruht die Verarbeitung gemäss Art. 6 Abs. 1 Bst. c oder e DSGVO auf einer Rechtsgrundlage im Unionsrecht oder im Recht des Mitgliedstaats, dem der Verantwortliche unterliegt?</t>
  </si>
  <si>
    <t>Regeln diese Rechtsvorschriften den konkreten Verarbeitungsvorgang oder die konkreten Verarbeitungsvorgänge?</t>
  </si>
  <si>
    <t>Erfolgte bereits im Rahmen der allgemeinen Folgenabschätzung im Zusammenhang mit dem Erlass dieser Rechtsgrundlage eine DSFA?</t>
  </si>
  <si>
    <t>Hinweise darauf sollten sich in den Materialen der entsprechenden Rechtsgrundlagen finden lassen.</t>
  </si>
  <si>
    <t>Es ist nach dem Ermessen des nationalen Gesetzgebers nicht erforderlich, für die betreffenden Verarbeitungstätigkeiten eine Folgenabschätzung durchzuführen?</t>
  </si>
  <si>
    <t>Insbesondere in jenen Fällen von Bedeutung, in denen sich ein Verantwortlicher bei der Datenverarbeitung auf eine Rechtsgrundlage im Unionsrecht stützt.
So kann es vorkommen, dass der nationale Gesetzgeber in bestimmten Fällen eine DSFA vorsieht, ungeachtet dessen der europäische Gesetzgeber diese aufgrund der von ihm vorgenommenen Folgenabschätzung für nicht mehr erforderlich erachtet.</t>
  </si>
  <si>
    <t>1.4</t>
  </si>
  <si>
    <t>Wurde für einen ähnlichen Verarbeitungsvorgang mit ähnlich hohen Risiken bereits eine Abschätzung vorgenommen?</t>
  </si>
  <si>
    <t>Art. 35 Abs. 1 Satz 2 DSGVO
vgl. WP 248 Rev. 01</t>
  </si>
  <si>
    <t>Wird ein bestimmtes Hardware- oder Softwareprodukt eingesetzt, wobei bereits eine DSFA vom Hersteller des Produkts vorliegt?</t>
  </si>
  <si>
    <t>Ein Hardware- oder Softwareprodukt wird aller Wahrscheinlichkeit nach von mehreren für die Datenverarbeitung Verantwortlichen für verschiedene Verarbeitungsvorgänge eingesetzt. Es ist derjenige für die Datenverarbeitung Verantwortliche, der das Produkt einsetzt, zur Durchführung einer eigenen DSFA unter Berücksichtigung seiner konkreten Umsetzung verpflichtet. Dafür können jedoch ggf. Angaben aus einer vom Produktlieferanten erarbeiteten DSFA verwendet werden.</t>
  </si>
  <si>
    <t>WP248 rev.01</t>
  </si>
  <si>
    <t>Werden personenbezogene Daten von Mandanten verarbeitet, wobei die Verarbeitung durch einen einzelnen Rechtsanwalt erfolgt?</t>
  </si>
  <si>
    <t>ErwGr. 91 DSGVO</t>
  </si>
  <si>
    <t>Werden personenbezogene Daten von Patienten verarbeitet, wobei die Verarbeitung durch einen einzelnen Arzt oder sonstige Angehörige eines Gesundheitsberufes erfolgt?</t>
  </si>
  <si>
    <t>Wird als Online-Magazin eine Verteilerliste verwendet, um Abonnenten eine tägliche allgemeine Übersicht zu schicken?</t>
  </si>
  <si>
    <t>Beispiel: Versand von Newslettern</t>
  </si>
  <si>
    <t>WP 248 Rev. 01, S. 13.</t>
  </si>
  <si>
    <t>Werden als Betreiber eines Online-Shops auf der Internetseite Werbeanzeigen für bestimmte Produkte geschaltet, für die eine Profilerstellung auf der Grundlage von Produkten zum Einsatz kommt, die der Nutzer auf derselben Internetseite angesehen oder gekauft hat?</t>
  </si>
  <si>
    <t>Es besteht ein hohes Risiko gem. Art. 35 Abs. 3 DSGVO</t>
  </si>
  <si>
    <t>2</t>
  </si>
  <si>
    <t>2.1</t>
  </si>
  <si>
    <t>Findet eine systematische und umfassende Bewertung persönlicher Aspekte natürlicher Personen statt, die sich auf automatisierte Verarbeitung einschliesslich Profiling gründet und die ihrerseits als Grundlage für Entscheidungen dient, die Rechtswirkung gegenüber natürlichen Personen entfalten oder diese in ähnlich erheblicher Weise beeinträchtigen?</t>
  </si>
  <si>
    <t>Art. 35 Abs. 3 Bst. a DSGVO</t>
  </si>
  <si>
    <t>2.2</t>
  </si>
  <si>
    <t>Findet eine systematische und umfassende Bewertung persönlicher Aspekte natürlicher Personen statt?</t>
  </si>
  <si>
    <t>Gründet diese Bewertung auf einer automatisierten Verarbeitung einschliesslich Profiling?</t>
  </si>
  <si>
    <t>Dient diese Bewertung ihrerseits als Grundlage für Entscheidungen, die Rechtswirkung gegenüber natürlichen Personen entfalten oder diese in ähnlich erheblicher Weise beeinträchtigen?</t>
  </si>
  <si>
    <t>Findet eine umfangreiche Verarbeitung besonderer Kategorien von personenbezogenen Daten gemäss Art. 9 Abs. 1 DSGVO oder von personenbezogenen Daten über strafrechtliche Verurteilungen und Straftaten gemäss Art. 10 DSGVO statt?</t>
  </si>
  <si>
    <t>Art. 35 Abs. 3 Bst. b DSGVO</t>
  </si>
  <si>
    <t>2.2.1</t>
  </si>
  <si>
    <t>2.2.2</t>
  </si>
  <si>
    <t>2.2.3</t>
  </si>
  <si>
    <t>2.2.4</t>
  </si>
  <si>
    <t>Beispielsweise Daten zur Hautfarbe oder andere Merkmale, die auf die biologische Abstammung oder vererbbare Eigenschaften herrühren, oder zur Zugehörigkeit zu einer bestimmten Volksgruppe mit gemeinsamer Sprache, Geschichte, Tradition oder Kultur.</t>
  </si>
  <si>
    <t>Findet eine Verarbeitung von personenbezogenen Daten statt, aus denen politische Meinungen hervorgehen?</t>
  </si>
  <si>
    <t>Beispielsweise Daten betreffend die Zugehörigkeit zu einer politischen Partei, das Abonnement einer spezifisch ausgerichteten Zeitschrift, die Teilnahme an Offline- und Online-Petitionen, der Besuch von Versammlungen oder entsprechenden Veranstaltungen oder die Mitarbeit in politischen Gremien oder Organisationen.</t>
  </si>
  <si>
    <t>Art. 35 Abs. 3 Bst. b DSGVO iVm
Art. 9 Abs. 1 DSGVO</t>
  </si>
  <si>
    <t>Findet eine Verarbeitung von personenbezogenen Daten statt, aus denen religiöse oder weltanschauliche Überzeugungen hervorgehen?</t>
  </si>
  <si>
    <t>Schutz der Glaubens- und Gewissensfreiheit. Es werden nicht ausschliesslich religiöse, sondern ebenso weltliche Anschauungen privilegiert (z. B. Pazifismus).</t>
  </si>
  <si>
    <t>Findet eine Verarbeitung von personenbezogenen Daten statt, aus denen die Gewerkschaftszugehörigkeit hervorgeht?</t>
  </si>
  <si>
    <t>Werden genetische Daten verarbeitet?</t>
  </si>
  <si>
    <t>ErwGr. 51 DSGVO
Art. 35 Abs. 3 Bst. b DSGVO iVm
Art. 9 Abs. 1 DSGVO</t>
  </si>
  <si>
    <t>Werden biometrische Daten zur eindeutigen Identifizierung einer natürlichen Person verarbeitet?</t>
  </si>
  <si>
    <t>Art. 4 Ziff. 14 DSGVO
Art. 35 Abs. 3 Bst. b DSGVO iVm
Art. 9 Abs. 1 DSGVO
ErwGr. 51 DSGVO</t>
  </si>
  <si>
    <t>Werden Gesundheitsdaten verarbeitet?</t>
  </si>
  <si>
    <t>Art. 4 Ziff. 15 DSGVO
Art. 35 Abs. 3 Bst. b DSGVO iVm
Art. 9 Abs. 1 DSGVO</t>
  </si>
  <si>
    <t>Werden Daten zum Sexualleben oder der sexuellen Orientierung einer natürlichen Person verarbeitet?</t>
  </si>
  <si>
    <t>Beispielsweise Informationen über Hetero-, Bi- oder Homosexualität sowie der Umstand einer Geschlechtsumwandlung. Ebenso erfasst werden der Konsum von erotischer oder pornografischer Literatur oder Videos (z. B. im Internet).</t>
  </si>
  <si>
    <t>Werden personenbezogene Daten über strafrechtliche Verurteilungen und Straftaten oder damit zusammenhängende Sicherungsmassregeln verarbeitet?</t>
  </si>
  <si>
    <t>Beispielsweise, jedoch nicht ausschliesslich Strafregisterauszüge. Die Verarbeitung von Daten über Straftaten ist ebenso erfasst, wobei nicht zwingend Verurteilungen vorliegen müssen.</t>
  </si>
  <si>
    <t>Art. 35 Abs. 3 Bst. b DSGVO iVm Art. 10 DSGVO</t>
  </si>
  <si>
    <t>Ist diese Verarbeitung umfangreich?</t>
  </si>
  <si>
    <t>2.3</t>
  </si>
  <si>
    <t>Werden systematisch und umfangreich öffentlich zugängliche Bereiche überwacht?</t>
  </si>
  <si>
    <t>Werden mit der Verarbeitung öffentlich zugängliche Bereiche überwacht?</t>
  </si>
  <si>
    <t>Ist diese Verarbeitung systematisch und umfangreich?</t>
  </si>
  <si>
    <t>3</t>
  </si>
  <si>
    <t>Liste der Verarbeitungstätigkeiten gem. Art. 35 Abs. 4 DSGVO</t>
  </si>
  <si>
    <t>Findet eine umfangreiche Verarbeitung von Daten statt, die durch das Sozial- oder Berufsgeheimnis geschützt sind (einschliesslich, aber nicht beschränkt auf besondere Datenkategorien gemäss Art. 9 DSGVO oder personenbezogene Daten gemäss Art. 10 DSGVO).</t>
  </si>
  <si>
    <t>3.1</t>
  </si>
  <si>
    <t>3.1.1</t>
  </si>
  <si>
    <t>3.1.2</t>
  </si>
  <si>
    <t>3.1.3</t>
  </si>
  <si>
    <t>Findet eine Verarbeitung von Daten statt, die durch das Sozialgeheimnis geschützt sind?</t>
  </si>
  <si>
    <t>Findet eine Verarbeitung von Daten statt, die durch das Berufsgeheimnis geschützt sind?</t>
  </si>
  <si>
    <t>Beispielsweise Daten von Rechtsanwälten und Notaren, von Treuhändern oder von Ärzten.</t>
  </si>
  <si>
    <t>3.2</t>
  </si>
  <si>
    <t>3.3</t>
  </si>
  <si>
    <r>
      <t xml:space="preserve">Findet </t>
    </r>
    <r>
      <rPr>
        <b/>
        <sz val="11"/>
        <color theme="1"/>
        <rFont val="Calibri"/>
        <family val="2"/>
        <scheme val="minor"/>
      </rPr>
      <t>systematisches Tracking</t>
    </r>
    <r>
      <rPr>
        <sz val="11"/>
        <color theme="1"/>
        <rFont val="Calibri"/>
        <family val="2"/>
        <scheme val="minor"/>
      </rPr>
      <t xml:space="preserve"> (einschliesslich, aber nicht beschränkt auf Online-Anwendungen) statt?
</t>
    </r>
    <r>
      <rPr>
        <i/>
        <sz val="11"/>
        <color theme="1"/>
        <rFont val="Calibri"/>
        <family val="2"/>
        <scheme val="minor"/>
      </rPr>
      <t>(Zusätzlich ist mindestens ein weiteres Kriterium der europäischen Leitlinien erfüllt.)</t>
    </r>
  </si>
  <si>
    <r>
      <t xml:space="preserve">Findet eine Kombination oder Abgleich personenbezogener Daten statt, die aus </t>
    </r>
    <r>
      <rPr>
        <b/>
        <sz val="11"/>
        <color theme="1"/>
        <rFont val="Calibri"/>
        <family val="2"/>
        <scheme val="minor"/>
      </rPr>
      <t>unterschiedlichen Quellen</t>
    </r>
    <r>
      <rPr>
        <sz val="11"/>
        <color theme="1"/>
        <rFont val="Calibri"/>
        <family val="2"/>
        <scheme val="minor"/>
      </rPr>
      <t xml:space="preserve"> generiert werden (sowie deren Verarbeitung)?
</t>
    </r>
    <r>
      <rPr>
        <i/>
        <sz val="11"/>
        <color theme="1"/>
        <rFont val="Calibri"/>
        <family val="2"/>
        <scheme val="minor"/>
      </rPr>
      <t>(Zusätzlich ist mindestens ein weiteres Kriterium der europäischen Leitlinien erfüllt.)</t>
    </r>
  </si>
  <si>
    <r>
      <t xml:space="preserve">Werden durch die Verarbeitung unter Umständen Leistungen verweigert, die zwar einer menschlichen Entscheidung unterliegen, aber unter zusätzlicher Mithilfe von automatisierter Entscheidungsfindung (einschliesslich Profiling) erfolgen?
</t>
    </r>
    <r>
      <rPr>
        <i/>
        <sz val="11"/>
        <color theme="1"/>
        <rFont val="Calibri"/>
        <family val="2"/>
        <scheme val="minor"/>
      </rPr>
      <t>(Zusätzlich ist mindestens ein weiteres Kriterium der europäischen Leitlinien erfüllt.)</t>
    </r>
  </si>
  <si>
    <t>Findet eine systematische Überwachung am Arbeitsplatz statt?</t>
  </si>
  <si>
    <t>Kommt bei der Verarbeitung Art. 14 Abs. 5 Bst. b DSGVO in grossem Umfang zur Anwendung?</t>
  </si>
  <si>
    <t>Die Erhebung liegt ausserhalb des Einfluss- und Kenntnisbereichs der betroffenen Personen. Umso wichtiger ist es, dass die betroffenen Personen über die Verarbeitung ihrer Daten rechtzeitig und ausreichend informiert werden.
Eine solche Information kann unter bestimmten Umständen entfallen. Findet diese Ausnahme nach Art. 14 Abs. 5 Bst. b DSGVO im grossen Umfang Anwendung, bedarf es einer DSFA.
Zum Beispiel bei Datenverarbeitungen in Archiven.</t>
  </si>
  <si>
    <t>3.7.1</t>
  </si>
  <si>
    <t>3.7.2</t>
  </si>
  <si>
    <t>3.7.3</t>
  </si>
  <si>
    <t>3.7.4</t>
  </si>
  <si>
    <t>3.7.5</t>
  </si>
  <si>
    <t>3.7.6</t>
  </si>
  <si>
    <t>3.7.7</t>
  </si>
  <si>
    <r>
      <t xml:space="preserve">Werden die personenbezogenen Daten </t>
    </r>
    <r>
      <rPr>
        <i/>
        <sz val="11"/>
        <color theme="1"/>
        <rFont val="Calibri"/>
        <family val="2"/>
        <scheme val="minor"/>
      </rPr>
      <t>nicht</t>
    </r>
    <r>
      <rPr>
        <sz val="11"/>
        <color theme="1"/>
        <rFont val="Calibri"/>
        <family val="2"/>
        <scheme val="minor"/>
      </rPr>
      <t xml:space="preserve"> bei der betroffenen Person erhoben?</t>
    </r>
  </si>
  <si>
    <t>Die Erhebung liegt ausserhalb des Einfluss- und Kenntnisbereichs der betroffenen Personen.</t>
  </si>
  <si>
    <t>Art. 14 DSGVO</t>
  </si>
  <si>
    <t>Erweist sich die Erteilung der notwendigen Informationen als unmöglich oder erfordert es einen unverhältnismässigen Aufwand?</t>
  </si>
  <si>
    <t>Art. 14 Abs. 5 Bst. b DSGVO</t>
  </si>
  <si>
    <t>Würde die Informationspflicht an die betroffenen Personen voraussichtlich die Verwirklichung der Ziele der Verarbeitung unmöglich machen oder ernsthaft beeinträchtigen?</t>
  </si>
  <si>
    <t>Beispielsweise, wenn sich aufgrund der konkreten Verarbeitungszwecke einer Datenverarbeitung Geheimhaltungsinteressen gegenüber den betroffenen Personen ergeben; z. B. in einer Privatdetektei.</t>
  </si>
  <si>
    <t>Findet eine Verarbeitung für im öffentlichen Interesse liegende Archivzwecke statt?</t>
  </si>
  <si>
    <t>Findet eine Verarbeitung für im öffentlichen Interesse liegende wissenschaftliche oder historische Forschungszwecke statt?</t>
  </si>
  <si>
    <t>Findet eine Verarbeitung für im öffentlichen Interesse liegende statistische Zwecke statt?</t>
  </si>
  <si>
    <t>Kommt diese Ausnahme von den Informationspflichten im grossen Umfang zur Anwendung?</t>
  </si>
  <si>
    <t>Art. 14 Abs. 5 Bst. b DSGVO
ErwGr. 91 DSGVO</t>
  </si>
  <si>
    <r>
      <t xml:space="preserve">Werden biometrische Daten im Sinne von Art. 4 Ziff. 14 DSGVO zur eindeutigen Identifizierung natürlicher Personen verarbeitet?
</t>
    </r>
    <r>
      <rPr>
        <i/>
        <sz val="11"/>
        <color theme="1"/>
        <rFont val="Calibri"/>
        <family val="2"/>
        <scheme val="minor"/>
      </rPr>
      <t xml:space="preserve">
(Zusätzlich ist mindestens ein weiteres Kriterium der europäischen Leitlinien erfüllt.)</t>
    </r>
  </si>
  <si>
    <r>
      <t xml:space="preserve">Werden genetische Daten im Sinne von Art. 4 Ziff. 13 DSGVO verarbeitet?
</t>
    </r>
    <r>
      <rPr>
        <i/>
        <sz val="11"/>
        <color theme="1"/>
        <rFont val="Calibri"/>
        <family val="2"/>
        <scheme val="minor"/>
      </rPr>
      <t>(Zusätzlich ist mindestens ein weiteres Kriterium der europäischen Leitlinien erfüllt.)</t>
    </r>
  </si>
  <si>
    <r>
      <t xml:space="preserve">Werden personenbezogene Daten (auch wenn die Verarbeitung nicht «umfangreich» im Sinne von Art. 35 Abs. 3 Bst. b DSGVO ist) </t>
    </r>
    <r>
      <rPr>
        <b/>
        <sz val="11"/>
        <color theme="1"/>
        <rFont val="Calibri"/>
        <family val="2"/>
        <scheme val="minor"/>
      </rPr>
      <t>von betroffenen Behörden verarbeitet</t>
    </r>
    <r>
      <rPr>
        <sz val="11"/>
        <color theme="1"/>
        <rFont val="Calibri"/>
        <family val="2"/>
        <scheme val="minor"/>
      </rPr>
      <t xml:space="preserve"> und an die Strafverfolgungsbehörden weitergeleitet?
</t>
    </r>
    <r>
      <rPr>
        <i/>
        <sz val="11"/>
        <color theme="1"/>
        <rFont val="Calibri"/>
        <family val="2"/>
        <scheme val="minor"/>
      </rPr>
      <t>(Zusätzlich ist mindestens ein weiteres Kriterium der europäischen Leitlinien erfüllt.)</t>
    </r>
  </si>
  <si>
    <t>Werden personenbezogene Daten von Kindern oder anderen schutzbedürftigen Personen (auch wenn die Verarbeitung nicht «umfangreich» im Sinne von Art. 35 Abs. 3 Bst. b DSGVO ist) für Marketing, Profiling für automatische Entscheidungsfindung oder für Angebote von Online Diensten verarbeitet?</t>
  </si>
  <si>
    <t>3.11.1</t>
  </si>
  <si>
    <t>3.11.2</t>
  </si>
  <si>
    <t>3.11.3</t>
  </si>
  <si>
    <t>3.11.4</t>
  </si>
  <si>
    <t>Werden personenbezogene Daten von Kindern oder anderen schutzbedürftigen Personen verarbeitet?</t>
  </si>
  <si>
    <t>Werden diese Daten fürs Marketing verarbeitet?</t>
  </si>
  <si>
    <t>Werden diese Daten fürs Profiling für automatische Entscheidungsfindungen verarbeitet?</t>
  </si>
  <si>
    <t>Werden diese Daten für Angebote von Online Diensten verarbeitet?</t>
  </si>
  <si>
    <t>4</t>
  </si>
  <si>
    <t>EDPB, WP 248 Rev. 01 ("wahrscheinlich ein hohes Risiko")</t>
  </si>
  <si>
    <t>4.1</t>
  </si>
  <si>
    <r>
      <t xml:space="preserve">Werden Aspekte einer betroffenen Person evaluiert (erhoben) und bewertet (ebenso das Erstellen von Profilen und Prognosen), die die Arbeitsleistung, wirtschaftliche Lage, Gesundheit, persönliche Vorlieben oder Interessen, die Zuverlässigkeit oder das Verhalten, den Aufenthaltsort oder Ortswechsel der Person betreffen?
</t>
    </r>
    <r>
      <rPr>
        <i/>
        <sz val="11"/>
        <color theme="1"/>
        <rFont val="Calibri"/>
        <family val="2"/>
        <scheme val="minor"/>
      </rPr>
      <t>(Evaluation or scoring)</t>
    </r>
  </si>
  <si>
    <t>WP248 Rev. 01, Pkt. 1</t>
  </si>
  <si>
    <t>4.1.1</t>
  </si>
  <si>
    <t>4.1.2</t>
  </si>
  <si>
    <t>4.1.3</t>
  </si>
  <si>
    <t>Werden Aspekte einer betroffenen Person evaluiert (erhoben) und bewertet (ebenso das Erstellen von Profilen und Prognosen), die die Arbeitsleistung der Person betreffen?</t>
  </si>
  <si>
    <t>Werden Aspekte einer betroffenen Person evaluiert (erhoben) und bewertet (ebenso das Erstellen von Profilen und Prognosen), die die wirtschaftliche Lage der Person betreffen?</t>
  </si>
  <si>
    <t>Zum Beispiel ein Finanzinstitut, das eine von Kreditauskunfteien betriebene Datenbank, eine im Sinne der Verfahren für die Bekämpfung der Geldwäsche und der Terrorismusfinanzierung (AML/CTF) eingerichtete Datenbank oder eine Betrugsdatenbank nach seinen Kunden durchsucht.</t>
  </si>
  <si>
    <t>Werden Aspekte einer betroffenen Person evaluiert (erhoben) und bewertet (ebenso das Erstellen von Profilen und Prognosen), die die Gesundheit der Person betreffen?</t>
  </si>
  <si>
    <t>Werden Aspekte einer betroffenen Person evaluiert (erhoben) und bewertet (ebenso das Erstellen von Profilen und Prognosen), die die persönlichen Vorlieben oder Interessen der Person betreffen?</t>
  </si>
  <si>
    <t>Zum Beispiel ein Unternehmen, das anhand der Nutzung seiner Internetseite bzw. der Nutzer-Navigation auf der Internetseite Verhaltens- oder Marketingprofile erstellt.</t>
  </si>
  <si>
    <t>Werden Aspekte einer betroffenen Person evaluiert (erhoben) und bewertet (ebenso das Erstellen von Profilen und Prognosen), die die Zuverlässigkeit oder das Verhalten der Person betreffen?</t>
  </si>
  <si>
    <t>Werden Aspekte einer betroffenen Person evaluiert (erhoben) und bewertet (ebenso das Erstellen von Profilen und Prognosen), die den Aufenthaltsort oder Ortswechsel der Person betreffen?</t>
  </si>
  <si>
    <t>4.2</t>
  </si>
  <si>
    <r>
      <t xml:space="preserve">Findet eine automatisierte Entscheidungsfindung mit Rechtswirkung oder ähnlich bedeutsamer Wirkung für eine betroffene Person statt?
</t>
    </r>
    <r>
      <rPr>
        <i/>
        <sz val="11"/>
        <color theme="1"/>
        <rFont val="Calibri"/>
        <family val="2"/>
        <scheme val="minor"/>
      </rPr>
      <t>(Automated-decision making with legal or similar significant effect)</t>
    </r>
  </si>
  <si>
    <t>WP248 Rev. 01, Pkt. 2</t>
  </si>
  <si>
    <t>4.3</t>
  </si>
  <si>
    <r>
      <t xml:space="preserve">Handelt es sich um einen Verarbeitungsvorgang, der die Beobachtung, Überwachung oder Kontrolle von Betroffenen zum Ziel hat und dabei auf beispielsweise über Netzwerke erfasste Daten oder auf eine </t>
    </r>
    <r>
      <rPr>
        <b/>
        <sz val="11"/>
        <color theme="1"/>
        <rFont val="Calibri"/>
        <family val="2"/>
        <scheme val="minor"/>
      </rPr>
      <t>systematische Überwachung</t>
    </r>
    <r>
      <rPr>
        <sz val="11"/>
        <color theme="1"/>
        <rFont val="Calibri"/>
        <family val="2"/>
        <scheme val="minor"/>
      </rPr>
      <t xml:space="preserve"> öffentlich zugänglicher Bereiche zurückgreift?
</t>
    </r>
    <r>
      <rPr>
        <i/>
        <sz val="11"/>
        <color theme="1"/>
        <rFont val="Calibri"/>
        <family val="2"/>
        <scheme val="minor"/>
      </rPr>
      <t>(Systematic monitoring)</t>
    </r>
  </si>
  <si>
    <t>Diese Form der Überwachung stellt ein Kriterium dar, weil die personenbezogenen Daten möglicherweise in Situationen erfasst werden, in denen die betroffenen Personen unter Umständen nicht wissen, wer ihre Daten erfasst und wie die Daten verwendet werden.
Darüber hinaus kann es vorkommen, dass die Betroffenen keine Möglichkeit haben, eine solche Verarbeitung ihrer in der Öffentlichkeit (oder in öffentlich zugänglichen Bereichen) erfassten Daten zu verhindern.</t>
  </si>
  <si>
    <t>WP248 Rev. 01, Pkt. 3</t>
  </si>
  <si>
    <t>Handelt es sich um einen Verarbeitungsvorgang, der die Beobachtung, Überwachung oder Kontrolle von Betroffenen zum Ziel hat?</t>
  </si>
  <si>
    <t>Wird dabei beispielsweise auf über Netzwerke erfasste Daten zurückgegriffen?</t>
  </si>
  <si>
    <t>Wird dabei auf eine systematische Überwachung öffentlich zugänglicher Bereiche zurückgegriffen?</t>
  </si>
  <si>
    <t>4.4</t>
  </si>
  <si>
    <t>WP248 Rev. 01, Pkt. 4</t>
  </si>
  <si>
    <t>Findet eine Verarbeitung von personenbezogenen Daten statt, aus denen die rassische und ethnische Herkunft hervorgeht?</t>
  </si>
  <si>
    <t>Art. 9 Abs. 1 DSGVO</t>
  </si>
  <si>
    <t>«genetische Daten»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t>
  </si>
  <si>
    <t>Art. 4 Ziff. 14 DSGVO
Art. 9 Abs. 1 DSGVO</t>
  </si>
  <si>
    <t>Art. 4 Ziff. 13 DSGVO
Art. 9 Abs. 1 DSGVO</t>
  </si>
  <si>
    <t>Art. 4 Ziff. 15 DSGVO
Art. 9 Abs. 1 DSGVO</t>
  </si>
  <si>
    <t>Art. 10 DSGVO</t>
  </si>
  <si>
    <t>Werden Datenkategorien verarbeitet, die zwar nicht von den oben erwähnten DSGVO-Bestimmungen erfasst werden, jedoch die möglichen Risiken für die Rechte und Freiheiten von Personen erhöhen können?</t>
  </si>
  <si>
    <t>Wurden die Daten durch den Betroffenen oder durch Dritte bereits öffentlich zugänglich gemacht?</t>
  </si>
  <si>
    <t>4.5</t>
  </si>
  <si>
    <r>
      <t xml:space="preserve">Findet eine Verarbeitung in grossem Umfang statt?
</t>
    </r>
    <r>
      <rPr>
        <i/>
        <sz val="11"/>
        <color theme="1"/>
        <rFont val="Calibri"/>
        <family val="2"/>
        <scheme val="minor"/>
      </rPr>
      <t xml:space="preserve">
(Data processed on a large scale)</t>
    </r>
  </si>
  <si>
    <t>WP248 Rev. 01, Pkt. 5
ErwGr. 91 DSGVO</t>
  </si>
  <si>
    <t>4.6</t>
  </si>
  <si>
    <r>
      <t xml:space="preserve">Werden Daten abgeglichen oder zusammengeführt, die z. B. aus zwei oder mehreren Datenverarbeitungsvorgängen stammen, die zu unterschiedlichen Zwecken und/oder von verschiedenen für die Datenverarbeitung Verantwortlichen durchgeführt wurden und dies in einer Weise, die über die vernünftigen Erwartungen der Betroffenen hinausgeht?
</t>
    </r>
    <r>
      <rPr>
        <i/>
        <sz val="11"/>
        <color theme="1"/>
        <rFont val="Calibri"/>
        <family val="2"/>
        <scheme val="minor"/>
      </rPr>
      <t>(Matching or combining datasets)</t>
    </r>
  </si>
  <si>
    <t>WP 248 Rev. 01, Pkt. 6
vgl. WP 203, S.24 (Artikel-29-Datenschutzgruppe, Stellungnahme 03/2013 zur Zweckbindung)</t>
  </si>
  <si>
    <t>Werden Daten abgeglichen oder zusammengeführt, die aus zwei oder mehreren Datenverarbeitungsvorgängen stammen?</t>
  </si>
  <si>
    <t>Werden Daten abgeglichen oder zusammengeführt, die zu unterschiedlichen Zwecken erhoben und verarbeitet werden?</t>
  </si>
  <si>
    <t>Werden Daten abgeglichen oder zusammengeführt, die von verschiedenen für die Datenverarbeitung Verantwortlichen stammen?</t>
  </si>
  <si>
    <t>Findet die Verarbeitung in einer Weise statt, die die betroffenen Personen vernünftigerweise erwarten können?</t>
  </si>
  <si>
    <t>4.7</t>
  </si>
  <si>
    <r>
      <t xml:space="preserve">Besteht zwischen den betroffenen Personen und dem für die Datenverarbeitung Verantwortlichen ein grösseres Machtungleichgewicht (schutzbedürftige Betroffene)?
</t>
    </r>
    <r>
      <rPr>
        <i/>
        <sz val="11"/>
        <color theme="1"/>
        <rFont val="Calibri"/>
        <family val="2"/>
        <scheme val="minor"/>
      </rPr>
      <t>(Data concerning vulnerable data subjects)</t>
    </r>
  </si>
  <si>
    <t>WP248 Rev. 01, Pkt. 7</t>
  </si>
  <si>
    <t>4.8</t>
  </si>
  <si>
    <t>4.9</t>
  </si>
  <si>
    <r>
      <t xml:space="preserve">Werden für die Datenverarbeitung innovative neue technologische oder organisatorische Lösungen genutzt oder angewendet?
</t>
    </r>
    <r>
      <rPr>
        <i/>
        <sz val="11"/>
        <color theme="1"/>
        <rFont val="Calibri"/>
        <family val="2"/>
        <scheme val="minor"/>
      </rPr>
      <t>(Innovative use or applying new technological or organisational solutions)</t>
    </r>
  </si>
  <si>
    <t>WP248 Rev. 01, Pkt. 8</t>
  </si>
  <si>
    <r>
      <t xml:space="preserve">Können durch das Ergebnis einer Verarbeitung oder durch die Verarbeitung selbst die betroffenen Personen an der Ausübung eines Rechts oder der Nutzung einer Dienstleistung oder Durchführung eines Vertrags gehindert werden?
</t>
    </r>
    <r>
      <rPr>
        <i/>
        <sz val="11"/>
        <color theme="1"/>
        <rFont val="Calibri"/>
        <family val="2"/>
        <scheme val="minor"/>
      </rPr>
      <t>(Prevents data subjects from exercising a right or using a service or a contract)</t>
    </r>
  </si>
  <si>
    <t>WP248 Rev. 01, Pkt. 9</t>
  </si>
  <si>
    <t>5</t>
  </si>
  <si>
    <t>5.1</t>
  </si>
  <si>
    <t>5.2</t>
  </si>
  <si>
    <t>5.3</t>
  </si>
  <si>
    <t>5.4</t>
  </si>
  <si>
    <t>5.5</t>
  </si>
  <si>
    <t>5.6</t>
  </si>
  <si>
    <t>5.7</t>
  </si>
  <si>
    <t>5.8</t>
  </si>
  <si>
    <t>5.9</t>
  </si>
  <si>
    <t>Werden neue oder neuartige Technologien eingesetzt, bei denen noch keine DSFA durchgeführt wurde?</t>
  </si>
  <si>
    <t>WP248 Rev. 01, Pkt. 8
ErwGr. 89 DSGVO</t>
  </si>
  <si>
    <r>
      <t xml:space="preserve">Können durch die Verarbeitung der personenbezogenen Daten physische, materielle oder immaterielle Schäden für die betroffene Person hervorgehen und ist mit hoher Wahrscheinlichkeit damit zu rechnen?
</t>
    </r>
    <r>
      <rPr>
        <i/>
        <sz val="11"/>
        <color theme="1"/>
        <rFont val="Calibri"/>
        <family val="2"/>
        <scheme val="minor"/>
      </rPr>
      <t>(Hohes Risiko)</t>
    </r>
  </si>
  <si>
    <t>ErwGr. 75 (Hohes Risiko)</t>
  </si>
  <si>
    <t>Als Krankenhaus wird ein Krankenhausinformationssystem (KIS) betrieben, wobei genetische und medizinische Daten von Patienten verarbeitet werden?</t>
  </si>
  <si>
    <t>Wird ein Kamerasystem zur Überwachung des Fahrverhaltens auf Schnellstrassen eingesetzt?</t>
  </si>
  <si>
    <t>Zur Identifizierung einzelner Fahrzeuge und automatischen Erkennung von Nummernschildern wird ein intelligentes Videoanalysesystem eingesetzt?</t>
  </si>
  <si>
    <t>Als Unternehmen werden systematisch die Tätigkeiten der Angestellten, so auch deren Arbeitsplatzrechner sowie die Internetnutzung überwacht?</t>
  </si>
  <si>
    <t>Es werden öffentlich zugängliche Daten aus sozialen Netzwerken erfasst, um daraus Profile zu erstellen?</t>
  </si>
  <si>
    <t>Es wird eine Bonitäts- oder Betrugsdatenbank auf nationaler Ebene erstellt?</t>
  </si>
  <si>
    <t>Werden zu Archivierungszwecken pseudonymisierte personenbezogene vertrauliche Daten zu schutzbedürftigen Betroffenen gespeichert, die an Forschungsprojekten bzw. klinischen Studien teilgenommen haben?</t>
  </si>
  <si>
    <t>6</t>
  </si>
  <si>
    <t>Allgemeines</t>
  </si>
  <si>
    <t>6.1</t>
  </si>
  <si>
    <t>6.2</t>
  </si>
  <si>
    <t>6.3</t>
  </si>
  <si>
    <t>6.4</t>
  </si>
  <si>
    <t>Art. 35 Abs. 9 DSGVO</t>
  </si>
  <si>
    <t>Art. 35 Abs. 8 DSGVO</t>
  </si>
  <si>
    <t>ErwGr. 92 DSGVO</t>
  </si>
  <si>
    <t>Nein</t>
  </si>
  <si>
    <t>Ja</t>
  </si>
  <si>
    <t>Trifft zu</t>
  </si>
  <si>
    <t>Pflicht zur Durchführung einer DSFA gem. Art. 35 Abs. 1 DSGVO</t>
  </si>
  <si>
    <t>Als Verantwortlicher oder Auftragsverarbeiter wurde ein(e) Datenschutzbeauftragte(r) benannt?</t>
  </si>
  <si>
    <t xml:space="preserve">Datenschutzbeauftragte(r) </t>
  </si>
  <si>
    <t>Auswertung</t>
  </si>
  <si>
    <t>Bezeichnung der datenverarbeitenden Stelle</t>
  </si>
  <si>
    <t>Für die Prüfung der Notwendigkeit verantwortliche Person</t>
  </si>
  <si>
    <t>Rechtsgrundlage der Datenverarbeitung (vgl. Art. 6 DSGVO)</t>
  </si>
  <si>
    <t>1</t>
  </si>
  <si>
    <t>1.2</t>
  </si>
  <si>
    <t>1.3</t>
  </si>
  <si>
    <t>Wurde der Standpunkt der betroffenen Personen oder ihrer Vertreter zu der beabsichtigten Verarbeitung eingeholt?</t>
  </si>
  <si>
    <t>Verhaltensregeln gemäss Art. 40 DSGVO</t>
  </si>
  <si>
    <t>2.4</t>
  </si>
  <si>
    <t>2.5</t>
  </si>
  <si>
    <t>2.6</t>
  </si>
  <si>
    <t>2.7</t>
  </si>
  <si>
    <t>2.8</t>
  </si>
  <si>
    <t>Whitelist gem. Art. 35 Abs. 5 DSGVO</t>
  </si>
  <si>
    <t>DSFA notwendig?</t>
  </si>
  <si>
    <t>Folgenabschätzung wurde bereits ins Gesetzgebungsverfahren vorverlagert</t>
  </si>
  <si>
    <t>möglicher Konflikt</t>
  </si>
  <si>
    <t>bereits DSFA für ähnlichen Verarbeitungsvorgang mit ähnlich hohen Risiken</t>
  </si>
  <si>
    <t>2.4 - 2.7</t>
  </si>
  <si>
    <t>Sachverhalte die keine DSFA notwendig machen</t>
  </si>
  <si>
    <t>Ausnahmen</t>
  </si>
  <si>
    <t>DSFA vom Hersteller eines Hard- oder Softwareprodukts</t>
  </si>
  <si>
    <t>3.2.1</t>
  </si>
  <si>
    <t>3.2.2</t>
  </si>
  <si>
    <t>3.2.3</t>
  </si>
  <si>
    <t>3.2.4</t>
  </si>
  <si>
    <t>3.2.5</t>
  </si>
  <si>
    <t>3.2.6</t>
  </si>
  <si>
    <t>3.2.7</t>
  </si>
  <si>
    <t>3.2.8</t>
  </si>
  <si>
    <t>3.2.9</t>
  </si>
  <si>
    <t>3.2.10</t>
  </si>
  <si>
    <t>3.3.1</t>
  </si>
  <si>
    <t>3.3.2</t>
  </si>
  <si>
    <t>Gleichermassen erforderlich ist eine DSFA für die weiträumige Überwachung öffentlich zugänglicher Bereiche, insbesondere mittels optoelektronischer Vorrichtungen (Videoüberwachungen).</t>
  </si>
  <si>
    <t>Art. 35 Abs. 3 Bst. c DSGVO
ErwGr. 91 DSGVO</t>
  </si>
  <si>
    <t>Bedingung</t>
  </si>
  <si>
    <t>Allgemein</t>
  </si>
  <si>
    <t>hohes Risiko gem. Art. 35 Abs. 3 DSGVO</t>
  </si>
  <si>
    <t>Unterpunkte</t>
  </si>
  <si>
    <t>Art. 4 Ziff. 13 DSGVO
Art. 35 Abs. 3 Bst. b DSGVO iVm
Art. 9 Abs. 1 DSGVO</t>
  </si>
  <si>
    <t>4.10</t>
  </si>
  <si>
    <t>4.11</t>
  </si>
  <si>
    <t>Summe/Anzahl der Kriterien EDPB die zutreffen</t>
  </si>
  <si>
    <r>
      <t xml:space="preserve">Findet eine </t>
    </r>
    <r>
      <rPr>
        <b/>
        <sz val="11"/>
        <color theme="1"/>
        <rFont val="Calibri"/>
        <family val="2"/>
        <scheme val="minor"/>
      </rPr>
      <t>systematische Verarbeitung</t>
    </r>
    <r>
      <rPr>
        <sz val="11"/>
        <color theme="1"/>
        <rFont val="Calibri"/>
        <family val="2"/>
        <scheme val="minor"/>
      </rPr>
      <t xml:space="preserve"> unter </t>
    </r>
    <r>
      <rPr>
        <b/>
        <sz val="11"/>
        <color theme="1"/>
        <rFont val="Calibri"/>
        <family val="2"/>
        <scheme val="minor"/>
      </rPr>
      <t>Einsatz von innovativen Technologien</t>
    </r>
    <r>
      <rPr>
        <sz val="11"/>
        <color theme="1"/>
        <rFont val="Calibri"/>
        <family val="2"/>
        <scheme val="minor"/>
      </rPr>
      <t xml:space="preserve"> statt?
</t>
    </r>
    <r>
      <rPr>
        <i/>
        <sz val="11"/>
        <color theme="1"/>
        <rFont val="Calibri"/>
        <family val="2"/>
        <scheme val="minor"/>
      </rPr>
      <t>(Zusätzlich ist mindestens ein weiteres Kriterium der europäischen Leitlinien erfüllt.)</t>
    </r>
  </si>
  <si>
    <t>Liste der Verarbeitungstätigkeiten gemäss Art. 35 Abs. 4 DSGVO der DSS in der Version vom 
6. August 2020, Punkt Nr. 1.</t>
  </si>
  <si>
    <t>Liste der Verarbeitungstätigkeiten gemäss Art. 35 Abs. 4 DSGVO der DSS in der Version vom 
6. August 2020, Punkt Nr. 2.
WP248 Rev. 01, Pkt. 8
ErwGr. 89 DSGVO</t>
  </si>
  <si>
    <t>Liste der Verarbeitungstätigkeiten gemäss Art. 35 Abs. 4 DSGVO der DSS in der Version vom 
6. August 2020, Punkt Nr. 3.</t>
  </si>
  <si>
    <t>Liste der Verarbeitungstätigkeiten gemäss Art. 35 Abs. 4 DSGVO der DSS in der Version vom 
6. August 2020, Punkt Nr. 4.</t>
  </si>
  <si>
    <t>Art. 4 Ziff. 4 DSGVO
Liste der Verarbeitungstätigkeiten gemäss Art. 35 Abs. 4 DSGVO der DSS in der Version vom 
6. August 2020, Punkt Nr. 5.</t>
  </si>
  <si>
    <t>Liste der Verarbeitungstätigkeiten gemäss Art. 35 Abs. 4 DSGVO der DSS in der Version vom 
6. August 2020, Punkt Nr. 6.</t>
  </si>
  <si>
    <t>Liste der Verarbeitungstätigkeiten gemäss Art. 35 Abs. 4 DSGVO der DSS in der Version vom 
6. August 2020, Punkt Nr. 7.</t>
  </si>
  <si>
    <t>Art. 4 Ziff. 14 DSGVO
Liste der Verarbeitungstätigkeiten gemäss Art. 35 Abs. 4 DSGVO der DSS in der Version vom 
6. August 2020, Punkt Nr. 8.</t>
  </si>
  <si>
    <t>Art. 4 Ziff. 13 DSGVO
Liste der Verarbeitungstätigkeiten gemäss Art. 35 Abs. 4 DSGVO der DSS in der Version vom 
6. August 2020, Punkt Nr. 9.</t>
  </si>
  <si>
    <t>Beispielsweise verarbeiten Behörden personenbezogene Daten von Whistleblowing-Hotlines.</t>
  </si>
  <si>
    <t>Liste der Verarbeitungstätigkeiten gemäss Art. 35 Abs. 4 DSGVO der DSS in der Version vom 
6. August 2020, Punkt Nr. 10.</t>
  </si>
  <si>
    <t>Beispielsweise die Bereitstellung interaktiver Dienste wie soziale Netzwerke, Messenger-Dienste, interaktive Spiele, Cloud-Dienste usw.</t>
  </si>
  <si>
    <t>Liste der Verarbeitungstätigkeiten gemäss Art. 35 Abs. 4 DSGVO der DSS in der Version vom 
6. August 2020, Punkt Nr. 11.</t>
  </si>
  <si>
    <t>5.1.1</t>
  </si>
  <si>
    <t>5.1.2</t>
  </si>
  <si>
    <t>5.1.3</t>
  </si>
  <si>
    <t>5.1.4</t>
  </si>
  <si>
    <t>5.1.5</t>
  </si>
  <si>
    <t>5.1.6</t>
  </si>
  <si>
    <t>5.3.1</t>
  </si>
  <si>
    <t>5.3.2</t>
  </si>
  <si>
    <t>5.3.3</t>
  </si>
  <si>
    <t>5.4.1</t>
  </si>
  <si>
    <t>5.4.2</t>
  </si>
  <si>
    <t>5.4.3</t>
  </si>
  <si>
    <t>5.4.4</t>
  </si>
  <si>
    <t>5.4.5</t>
  </si>
  <si>
    <t>5.4.6</t>
  </si>
  <si>
    <t>5.4.7</t>
  </si>
  <si>
    <t>5.4.8</t>
  </si>
  <si>
    <t>5.4.9</t>
  </si>
  <si>
    <t>5.4.10</t>
  </si>
  <si>
    <t>5.4.11</t>
  </si>
  <si>
    <t>5.6.1</t>
  </si>
  <si>
    <t>5.6.2</t>
  </si>
  <si>
    <t>5.6.3</t>
  </si>
  <si>
    <t>5.6.4</t>
  </si>
  <si>
    <t>6.5</t>
  </si>
  <si>
    <t>6.6</t>
  </si>
  <si>
    <t>6.7</t>
  </si>
  <si>
    <t>6.8</t>
  </si>
  <si>
    <t>6.9</t>
  </si>
  <si>
    <t>EDPB Kriterium trifft zu</t>
  </si>
  <si>
    <t>Eines von 4.1 - 4.11</t>
  </si>
  <si>
    <t>Eines von 3.1 - 3.3</t>
  </si>
  <si>
    <t>Zum Beispiel ein Biotechnologie-Unternehmen, das sich zwecks genetischer Tests direkt an Verbraucher wendet, um die Erkrankungs- oder Gesundheitsrisiken abschätzen bzw. prognostizieren zu können.</t>
  </si>
  <si>
    <t>Die automatisierte Entscheidung entfalten Rechtswirkungen gegenüber betroffenen natürlichen Personen im Sinne der Zuerkennung oder Verwehrung von Rechten. Verarbeitungsvorgänge, die keine oder wenige Auswirkungen auf Personen haben, erfüllen dieses spezielle Kriterium nicht.
Zum Beispiel kann die Verarbeitung zum Ausschluss oder zur Benachteiligung von Personen führen.</t>
  </si>
  <si>
    <t>«Biometrische Daten»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Beispielsweise Fingerabdrücke, jedoch ebenso Gesichtsbilder (Fotos), wenn sie mit speziellen technischen Mitteln verarbeitet werden, die die eindeutige Identifizierung oder Authentifizierung einer natürlichen Person ermöglichen.</t>
  </si>
  <si>
    <t>«Gesundheitsdaten» personenbezogene Daten, die sich auf die körperliche oder geistige Gesundheit einer natürlichen Person, einschliesslich der Erbringung von Gesundheitsdienstleistungen, beziehen und aus denen Informationen über deren Gesundheitszustand hervorgehen; beispielsweise in einem allgemeinen Krankenhaus, das die Krankenakten seiner Patienten archiviert;</t>
  </si>
  <si>
    <t>Beispielsweise, jedoch nicht ausschliesslich Strafregisterauszüge, wie etwa ein Privatdetektiv, der Akten zu Straftätern führt. Die Verarbeitung von Daten über Straftaten ist ebenso erfasst, wobei nicht zwingend Verurteilungen vorliegen müssen.</t>
  </si>
  <si>
    <t>Die öffentliche Zugänglichkeit personenbezogener Daten kann als bestimmender Faktor gelten, wenn beurteilt werden soll, ob eine weitere Nutzung der Daten für bestimmte Zwecke vorgesehen war.
In dieses Kriterium können Daten fallen, wie z. B. persönliche Dokumente, E-Mails, Tagebücher, Notizen aus E-Readern mit Notizfunktion sowie über Lifelogging-Anwendungen erfasste, sehr persönliche Informationen.</t>
  </si>
  <si>
    <t>Hierzu zählen Verarbeitungsvorgänge, mit deren Hilfe betroffenen Personen der Zugriff auf eine Dienstleistung oder der Abschluss eines Vertrags gestattet, geändert oder verwehrt werden soll.
Zum Beispiel eine Bank, die eine von Kreditauskunfteien betriebene Datenbank nach ihren Kunden durchsucht, um über Kreditvergaben zu entscheiden.</t>
  </si>
  <si>
    <t>Beispiel aus WP248 Rev. 01</t>
  </si>
  <si>
    <t>Eines von 6.1 - 6.9</t>
  </si>
  <si>
    <t>6.1 (Neue Technologien)</t>
  </si>
  <si>
    <t>6.2 (Hohes Risiko)</t>
  </si>
  <si>
    <t>Nr.</t>
  </si>
  <si>
    <t>Quelle/Verweis</t>
  </si>
  <si>
    <r>
      <t xml:space="preserve">Die Datenschutzstelle (DSS) hat </t>
    </r>
    <r>
      <rPr>
        <b/>
        <sz val="10"/>
        <color theme="1"/>
        <rFont val="Calibri"/>
        <family val="2"/>
        <scheme val="minor"/>
      </rPr>
      <t>bisher keine Liste</t>
    </r>
    <r>
      <rPr>
        <sz val="10"/>
        <color theme="1"/>
        <rFont val="Calibri"/>
        <family val="2"/>
        <scheme val="minor"/>
      </rPr>
      <t xml:space="preserve"> mit Arten von Verarbeitungstätigkeiten erstellt und veröffentlicht, für die keine DSFA erforderlich ist.</t>
    </r>
  </si>
  <si>
    <r>
      <t>«</t>
    </r>
    <r>
      <rPr>
        <b/>
        <sz val="10"/>
        <color theme="1"/>
        <rFont val="Calibri"/>
        <family val="2"/>
        <scheme val="minor"/>
      </rPr>
      <t>genetische Daten</t>
    </r>
    <r>
      <rPr>
        <sz val="10"/>
        <color theme="1"/>
        <rFont val="Calibri"/>
        <family val="2"/>
        <scheme val="minor"/>
      </rPr>
      <t>»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t>
    </r>
  </si>
  <si>
    <r>
      <t>«</t>
    </r>
    <r>
      <rPr>
        <b/>
        <sz val="10"/>
        <color theme="1"/>
        <rFont val="Calibri"/>
        <family val="2"/>
        <scheme val="minor"/>
      </rPr>
      <t>Biometrische Daten</t>
    </r>
    <r>
      <rPr>
        <sz val="10"/>
        <color theme="1"/>
        <rFont val="Calibri"/>
        <family val="2"/>
        <scheme val="minor"/>
      </rPr>
      <t>»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Beispielsweise Fingerabdrücke, jedoch ebenso Gesichtsbilder (Fotos), wenn sie mit speziellen technischen Mitteln verarbeitet werden, die die eindeutige Identifizierung oder Authentifizierung einer natürlichen Person ermöglichen.</t>
    </r>
  </si>
  <si>
    <r>
      <t>«</t>
    </r>
    <r>
      <rPr>
        <b/>
        <sz val="10"/>
        <color theme="1"/>
        <rFont val="Calibri"/>
        <family val="2"/>
        <scheme val="minor"/>
      </rPr>
      <t>Gesundheitsdaten</t>
    </r>
    <r>
      <rPr>
        <sz val="10"/>
        <color theme="1"/>
        <rFont val="Calibri"/>
        <family val="2"/>
        <scheme val="minor"/>
      </rPr>
      <t>» personenbezogene Daten, die sich auf die körperliche oder geistige Gesundheit einer natürlichen Person, einschliesslich der Erbringung von Gesundheitsdienstleistungen, beziehen und aus denen Informationen über deren Gesundheitszustand hervorgehen;
Beispielsweise Untersuchungsergebnisse, Röntgenbilder, Informationen zu Operationen oder Unfällen, zu Impfungen, Krankheiten, medizinischen Bewertungen, Krankenhausaufenthalten oder Besuche von Arzt- oder Heilpraxen, Rezepte von Medikamenten.</t>
    </r>
  </si>
  <si>
    <r>
      <t xml:space="preserve">Profiling: Jede Art der automatisierten Verarbeitung personenbezogener Daten, die darin besteht, dass diese personenbezogenen Daten verwendet werden, um bestimmte persönliche Aspekte, die sich auf eine natürliche Person beziehen, zu bewerten, zu analysieren oder vorherzusagen.
</t>
    </r>
    <r>
      <rPr>
        <u/>
        <sz val="10"/>
        <color theme="1"/>
        <rFont val="Calibri"/>
        <family val="2"/>
        <scheme val="minor"/>
      </rPr>
      <t>Beispiele:</t>
    </r>
    <r>
      <rPr>
        <sz val="10"/>
        <color theme="1"/>
        <rFont val="Calibri"/>
        <family val="2"/>
        <scheme val="minor"/>
      </rPr>
      <t xml:space="preserve">
• Prüfung Kreditwürdigkeit mit folgender Ablehnung eines Kreditantrags;
• Negative Entscheidungen über Bewerbungen im Arbeitsbereich;
• Umfassende Datenverarbeitung über früheres (Fehl-)Verhalten von Kunden, um zu bestimmen, ob die Person erneut als Kunde 
    akzeptiert werden soll oder nicht, oder ob sich bspw. die Konditionen für den jeweiligen Kunden verändern.</t>
    </r>
  </si>
  <si>
    <r>
      <t xml:space="preserve">Eine </t>
    </r>
    <r>
      <rPr>
        <b/>
        <sz val="10"/>
        <color theme="1"/>
        <rFont val="Calibri"/>
        <family val="2"/>
        <scheme val="minor"/>
      </rPr>
      <t xml:space="preserve">Unmöglichkeit </t>
    </r>
    <r>
      <rPr>
        <sz val="10"/>
        <color theme="1"/>
        <rFont val="Calibri"/>
        <family val="2"/>
        <scheme val="minor"/>
      </rPr>
      <t xml:space="preserve">besteht vor allem bei Unkenntnis der Identität betroffener Personen. Es genügt jedoch nicht in allen Fällen, mittels Unkenntnis von Kontaktmöglichkeiten (Anschrift, E-Mail-Adresse usw.) die Unmöglichkeit der Informationspflicht zu begründen. Denn massgeblich ist der für die konkrete Information anfallende </t>
    </r>
    <r>
      <rPr>
        <b/>
        <sz val="10"/>
        <color theme="1"/>
        <rFont val="Calibri"/>
        <family val="2"/>
        <scheme val="minor"/>
      </rPr>
      <t>Aufwand</t>
    </r>
    <r>
      <rPr>
        <sz val="10"/>
        <color theme="1"/>
        <rFont val="Calibri"/>
        <family val="2"/>
        <scheme val="minor"/>
      </rPr>
      <t>, sodass insbesondere automatische Sichtungs- und Auswertungsverfahren im Zweifel ein Fortbestehen der Informationspflicht mit sich bringen. In einer Abwägung muss insoweit der Aufwand, welcher mit der Erfüllung der Informationspflicht für die jeweiligen Verantwortlichen einhergeht, die Kenntnisdefizite der betroffenen Personen und damit die Gefährdung deren informationeller Selbstbestimmung überwiegen.</t>
    </r>
  </si>
  <si>
    <r>
      <t xml:space="preserve">Kinder verdienen bei ihren personenbezogenen Daten besonderen Schutz, da Kinder sich der betreffenden Risiken, Folgen und Garantien und ihrer Rechte bei der Verarbeitung personenbezogener Daten möglicherweise weniger bewusst sind.
Der Begriff des </t>
    </r>
    <r>
      <rPr>
        <b/>
        <sz val="10"/>
        <color theme="1"/>
        <rFont val="Calibri"/>
        <family val="2"/>
        <scheme val="minor"/>
      </rPr>
      <t>Kindes</t>
    </r>
    <r>
      <rPr>
        <sz val="10"/>
        <color theme="1"/>
        <rFont val="Calibri"/>
        <family val="2"/>
        <scheme val="minor"/>
      </rPr>
      <t xml:space="preserve"> ist in der DSGVO nicht legaldefiniert. Grundsätzlich wird bei der Datenverarbeitung davon auszugehen sein, dass Personen die das 18. Lebensjahr noch nicht vollendet haben (Minderjährige), als Kinder im Sinne der DSGVO zu qualifizieren sind.
</t>
    </r>
    <r>
      <rPr>
        <u/>
        <sz val="10"/>
        <color theme="1"/>
        <rFont val="Calibri"/>
        <family val="2"/>
        <scheme val="minor"/>
      </rPr>
      <t xml:space="preserve">
Beispiele</t>
    </r>
    <r>
      <rPr>
        <sz val="10"/>
        <color theme="1"/>
        <rFont val="Calibri"/>
        <family val="2"/>
        <scheme val="minor"/>
      </rPr>
      <t xml:space="preserve"> für «schutzwürdige» Personen: Psychisch Kranke, Asylbewerber, Senioren oder andere Personen mit besonderem Schutzbedarf.</t>
    </r>
  </si>
  <si>
    <r>
      <t xml:space="preserve">Personenbezogene Daten gelten als vertraulich (im gängigen Sinne des Wortes), wenn sie mit </t>
    </r>
    <r>
      <rPr>
        <b/>
        <sz val="10"/>
        <color theme="1"/>
        <rFont val="Calibri"/>
        <family val="2"/>
        <scheme val="minor"/>
      </rPr>
      <t>häuslichen und privaten Aktivitäten verknüpft</t>
    </r>
    <r>
      <rPr>
        <sz val="10"/>
        <color theme="1"/>
        <rFont val="Calibri"/>
        <family val="2"/>
        <scheme val="minor"/>
      </rPr>
      <t xml:space="preserve"> sind (wie etwa die elektronische Kommunikation, deren Vertraulichkeit geschützt werden muss), sich auf die </t>
    </r>
    <r>
      <rPr>
        <b/>
        <sz val="10"/>
        <color theme="1"/>
        <rFont val="Calibri"/>
        <family val="2"/>
        <scheme val="minor"/>
      </rPr>
      <t>Ausübung eines der Grundrechte auswirken</t>
    </r>
    <r>
      <rPr>
        <sz val="10"/>
        <color theme="1"/>
        <rFont val="Calibri"/>
        <family val="2"/>
        <scheme val="minor"/>
      </rPr>
      <t xml:space="preserve"> (wie etwa Standortdaten, deren Erfassung die Freizügigkeit in Frage stellt) oder die Verletzung derselben mit </t>
    </r>
    <r>
      <rPr>
        <b/>
        <sz val="10"/>
        <color theme="1"/>
        <rFont val="Calibri"/>
        <family val="2"/>
        <scheme val="minor"/>
      </rPr>
      <t>ernsthaften Konsequenzen für den Alltag des Betroffenen einhergeht</t>
    </r>
    <r>
      <rPr>
        <sz val="10"/>
        <color theme="1"/>
        <rFont val="Calibri"/>
        <family val="2"/>
        <scheme val="minor"/>
      </rPr>
      <t>, wie z. B. Finanzdaten, die für den Zahlungsbetrug missbraucht werden könnten.</t>
    </r>
  </si>
  <si>
    <r>
      <t xml:space="preserve">Die Prüfung, ob eine Verarbeitung über die </t>
    </r>
    <r>
      <rPr>
        <b/>
        <sz val="10"/>
        <color theme="1"/>
        <rFont val="Calibri"/>
        <family val="2"/>
        <scheme val="minor"/>
      </rPr>
      <t>vernünftigen Erwartungen der Betroffenen</t>
    </r>
    <r>
      <rPr>
        <sz val="10"/>
        <color theme="1"/>
        <rFont val="Calibri"/>
        <family val="2"/>
        <scheme val="minor"/>
      </rPr>
      <t xml:space="preserve"> hinausgeht, erfordert unter anderem die Berücksichtigung der im gegebenen Kontext und in der konkreten (kommerziellen oder anderen) Situation üblichen und allgemein erwarteten Praxis. Je unerwarteter oder überraschender eine Verarbeitung ist, desto eher wird diese Frage mit NEIN zu beantworten sein.</t>
    </r>
  </si>
  <si>
    <r>
      <rPr>
        <b/>
        <sz val="10"/>
        <color theme="1"/>
        <rFont val="Calibri"/>
        <family val="2"/>
        <scheme val="minor"/>
      </rPr>
      <t>Systematisch</t>
    </r>
    <r>
      <rPr>
        <sz val="10"/>
        <color theme="1"/>
        <rFont val="Calibri"/>
        <family val="2"/>
        <scheme val="minor"/>
      </rPr>
      <t xml:space="preserve"> bedeutet gegenständlich, dass die Verarbeitung entweder im Rahmen eines Systems stattfindend, vorab festgelegt oder organisiert wurde, einer bestimmten Methode folgt, als Teil eines Gesamtplans zur Datenerfassung stattfindend oder auch als Teil einer Strategie durchgeführt wird.</t>
    </r>
  </si>
  <si>
    <t>Beispielsweise, schaffen mehrere Verantwortliche eine gemeinsame Anwendung oder Verarbeitungsumgebung für einen bestimmten Wirtschaftssektor, für ein bestimmtes Marktsegment oder für eine weit verbreitete horizontale Tätigkeit. Unter diesen Umständen kann es vernünftig und unter ökonomischen Gesichtspunkten zweckmässig sein, eine DSFA nicht lediglich auf ein bestimmtes Projekt zu beziehen, sondern sie thematisch breiter anzulegen.</t>
  </si>
  <si>
    <t>Es handelt sich um eine Ausnahme, wonach der Verantwortliche dem einschlägigen Recht unterliegen muss.</t>
  </si>
  <si>
    <t>Jeder Abschnitt umfasste mehrere Hauptfragen, mit deren Beantwortung festgestellt wird, ob die Notwendigkeit der Durchführung einer DSFA für eine bestimmt Verarbeitungstätigkeit besteht.</t>
  </si>
  <si>
    <r>
      <t xml:space="preserve">Diese Prüfung umfasst notwendigerweise eine Risikobeurteilung des beabsichtigten Verarbeitungsvorgangs, um festzustellen, ob der ähnliche Verarbeitungsvorgang tatsächlich "ähnlich hohe Risiken" aufweist. Das Ergebnis der Prüfung, einschliesslich einer Begründung für den Verzicht auf die Durchführung einer DSFA, ist zu dokumentieren.
</t>
    </r>
    <r>
      <rPr>
        <i/>
        <u/>
        <sz val="10"/>
        <color theme="1"/>
        <rFont val="Calibri"/>
        <family val="2"/>
        <scheme val="minor"/>
      </rPr>
      <t>Beispiele</t>
    </r>
    <r>
      <rPr>
        <u/>
        <sz val="10"/>
        <color theme="1"/>
        <rFont val="Calibri"/>
        <family val="2"/>
        <scheme val="minor"/>
      </rPr>
      <t>:</t>
    </r>
    <r>
      <rPr>
        <sz val="10"/>
        <color theme="1"/>
        <rFont val="Calibri"/>
        <family val="2"/>
        <scheme val="minor"/>
      </rPr>
      <t xml:space="preserve">
•  Verschiedene Gemeindebehörden, die alle eine ähnliche Videoüberwachungsanlage einrichten, könnten eine einzelne DSFA durchführen, mit der dann die 
    Verarbeitung durch die einzelnen Verantwortlichen in allen diesen Behörden abgedeckt ist;
•  Ein Bahnbetreiber (ein einziger für die Verarbeitung Verantwortlicher) könnte für die Videoüberwachung all seiner Bahnhöfe eine einzige DSFA 
    durchführen.
Dies gilt unter Umständen ebenso für ähnliche Verarbeitungsvorgänge, die von verschiedenen für die Datenverarbeitung Verantwortlichen durchgeführt werden.</t>
    </r>
  </si>
  <si>
    <t>Die Checkliste zur Prüfung der Notwendigkeit der Durchführung einer Datenschutz-Folgenabschätzung (DSFA) gliedert sich in 6 Abschnitte</t>
  </si>
  <si>
    <t>Systematisch bedeutet, dass die Bewertung entweder im Rahmen eines Systems stattfindend, vorab festgelegt oder organisiert wurde, einer bestimmten Methode folgt, als Teil eines Gesamtplans zur Datenerfassung stattfindend oder auch als Teil einer Strategie durchgeführt wird.</t>
  </si>
  <si>
    <t>Die Bewertung entfaltet Rechtswirkungen gegenüber betroffenen natürlichen Personen im Sinne der Zuerkennung oder Verwehrung von Rechten.</t>
  </si>
  <si>
    <t>Profiling: Jede Art der automatisierten Verarbeitung personenbezogener Daten, die darin besteht, dass diese personenbezogenen Daten verwendet werden, um bestimmte persönliche Aspekte, die sich auf eine natürliche Person beziehen, zu bewerten, zu analysieren oder vorherzusagen.</t>
  </si>
  <si>
    <t>Art. 4 Ziff. 4 DSGVO</t>
  </si>
  <si>
    <r>
      <t>Der Begriff «</t>
    </r>
    <r>
      <rPr>
        <b/>
        <sz val="10"/>
        <color theme="1"/>
        <rFont val="Calibri"/>
        <family val="2"/>
        <scheme val="minor"/>
      </rPr>
      <t>umfangreich</t>
    </r>
    <r>
      <rPr>
        <sz val="10"/>
        <color theme="1"/>
        <rFont val="Calibri"/>
        <family val="2"/>
        <scheme val="minor"/>
      </rPr>
      <t xml:space="preserve">»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
</t>
    </r>
    <r>
      <rPr>
        <i/>
        <sz val="10"/>
        <color theme="1"/>
        <rFont val="Calibri"/>
        <family val="2"/>
        <scheme val="minor"/>
      </rPr>
      <t>Hinweis</t>
    </r>
    <r>
      <rPr>
        <sz val="10"/>
        <color theme="1"/>
        <rFont val="Calibri"/>
        <family val="2"/>
        <scheme val="minor"/>
      </rPr>
      <t>: Die Verarbeitung personenbezogener Daten gilt nicht als umfangreich, wenn die Verarbeitung personenbezogene Daten von Patienten oder von Mandanten betrifft und durch einen einzelnen Arzt, sonstigen Angehörigen eines Gesundheitsberufes oder Rechtsanwalt erfolgt.</t>
    </r>
  </si>
  <si>
    <r>
      <t>Die DSGVO sowie das DSG definieren den Begriff «</t>
    </r>
    <r>
      <rPr>
        <b/>
        <sz val="10"/>
        <color theme="1"/>
        <rFont val="Calibri"/>
        <family val="2"/>
        <scheme val="minor"/>
      </rPr>
      <t>öffentlich zugänglich</t>
    </r>
    <r>
      <rPr>
        <sz val="10"/>
        <color theme="1"/>
        <rFont val="Calibri"/>
        <family val="2"/>
        <scheme val="minor"/>
      </rPr>
      <t xml:space="preserve">» nicht. Allgemein kann von einem öffentlich zugänglichen Bereich gesprochen werden,
•  wenn sich seine Zugänglichkeit nach allgemeinen Merkmalen bestimmt, die von jeder beliebigen Person erfüllt werden können oder
•  wenn der Bereich nach dem erkennbaren Willen des Berechtigten von jeder beliebigen Person betreten oder genutzt werden kann.
Typische </t>
    </r>
    <r>
      <rPr>
        <u/>
        <sz val="10"/>
        <color theme="1"/>
        <rFont val="Calibri"/>
        <family val="2"/>
        <scheme val="minor"/>
      </rPr>
      <t>Beispiele</t>
    </r>
    <r>
      <rPr>
        <sz val="10"/>
        <color theme="1"/>
        <rFont val="Calibri"/>
        <family val="2"/>
        <scheme val="minor"/>
      </rPr>
      <t xml:space="preserve"> für öffentlich zugängliche Bereiche sind:
•  Strassen und Wege;
•  Frei zugängliche Geschäfte oder Kaufhäuser während der Geschäftsöffnungszeiten;
•  Schalterraum einer Bank/Post;
•  Öffentliche Verkehrsmittel bzw. deren Haltebereiche;
•  Allgemein zugängliche Schulgebäude.
Weitere </t>
    </r>
    <r>
      <rPr>
        <b/>
        <sz val="10"/>
        <color theme="1"/>
        <rFont val="Calibri"/>
        <family val="2"/>
        <scheme val="minor"/>
      </rPr>
      <t>Anwendungsfälle ausserhalb von Videoüberwachungen</t>
    </r>
    <r>
      <rPr>
        <sz val="10"/>
        <color theme="1"/>
        <rFont val="Calibri"/>
        <family val="2"/>
        <scheme val="minor"/>
      </rPr>
      <t xml:space="preserve"> für die Überwachung im öffentlichen Raum können sein:
•  Anfertigung von Bewegungsprofilen bspw. mittels Bluetooth oder anderer Telekommunikationsdaten.</t>
    </r>
  </si>
  <si>
    <r>
      <rPr>
        <u/>
        <sz val="10"/>
        <color theme="1"/>
        <rFont val="Calibri"/>
        <family val="2"/>
        <scheme val="minor"/>
      </rPr>
      <t>Beispiele:</t>
    </r>
    <r>
      <rPr>
        <sz val="10"/>
        <color theme="1"/>
        <rFont val="Calibri"/>
        <family val="2"/>
        <scheme val="minor"/>
      </rPr>
      <t xml:space="preserve">
•  Gesundheits- und Sozialfürsorgeeinrichtungen, die umfassende Aufzeichnungen im Gesundheits- oder Sozialbereich führen;
•  Grosse Anwaltskanzleien mit Schwerpunkt auf Familien- oder Vertragsrecht</t>
    </r>
  </si>
  <si>
    <t>Beispielsweise Daten beim Amt für Soziale Dienste (ASD), bei den Krankenkassen und Krankenversicherungen, beim Arbeitsmarkt Service Liechtenstein oder bei der Liechtensteinischen AHV-IV-FAK.</t>
  </si>
  <si>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Unter </t>
    </r>
    <r>
      <rPr>
        <b/>
        <sz val="10"/>
        <color theme="1"/>
        <rFont val="Calibri"/>
        <family val="2"/>
        <scheme val="minor"/>
      </rPr>
      <t>innovativen Technologien</t>
    </r>
    <r>
      <rPr>
        <sz val="10"/>
        <color theme="1"/>
        <rFont val="Calibri"/>
        <family val="2"/>
        <scheme val="minor"/>
      </rPr>
      <t xml:space="preserve"> werden insbesondere neuartige Verfahren oder Produkte verstanden, die sich gegenüber dem aktuellen Vergleichszustand merklich unterscheiden.
</t>
    </r>
    <r>
      <rPr>
        <u/>
        <sz val="10"/>
        <color theme="1"/>
        <rFont val="Calibri"/>
        <family val="2"/>
        <scheme val="minor"/>
      </rPr>
      <t>Beispiele:</t>
    </r>
    <r>
      <rPr>
        <sz val="10"/>
        <color theme="1"/>
        <rFont val="Calibri"/>
        <family val="2"/>
        <scheme val="minor"/>
      </rPr>
      <t xml:space="preserve">
•  Gebäude- und Heimautomatisierung;
•  Autonomes Fahren;
•  Intelligente Transportsysteme;
•  Medizintechnik (Telemetrie-Systeme, bei denen medizinische Daten durch Text, Ton, Bilder oder andere Formen übertragen werden, die zur Vorbeugung, 
    Diagnose, Behandlung und Nachsorge von Patienten erforderlich sind);
•  Künstliche Intelligenz und Deep-Learning-Technologien;
•  Datenverarbeitungen basierend auf Distributed-Ledger-Technologien (DLT) im Allgemeinen oder Blockchain im Speziellen;
•  Bilderkennung.</t>
    </r>
  </si>
  <si>
    <r>
      <t xml:space="preserve">Systematisch bedeutet, dass die Verarbeitung entweder im Rahmen eines Systems stattfindend, vorab festgelegt oder organisiert wurde, einer bestimmten Methode folgt, als Teil eines Gesamtplans zur Datenerfassung stattfindend oder auch als Teil einer Strategie durchgeführt wird.
</t>
    </r>
    <r>
      <rPr>
        <u/>
        <sz val="10"/>
        <color theme="1"/>
        <rFont val="Calibri"/>
        <family val="2"/>
        <scheme val="minor"/>
      </rPr>
      <t>Beispiele:</t>
    </r>
    <r>
      <rPr>
        <sz val="10"/>
        <color theme="1"/>
        <rFont val="Calibri"/>
        <family val="2"/>
        <scheme val="minor"/>
      </rPr>
      <t xml:space="preserve">
•  Unternehmen verarbeiten GPS- und WiFiDaten von Passanten und / oder Kunden, um Bewegungsmuster sowie Einkaufsverhalten zu analysieren;
•  Traffic-Flow-Analyse basierend auf Tracking von Mobiltelefonen;
•  Sogenannte Wearables, das heisst Hardware- oder Software-Lösungen für Fitness-, Lifestyle- oder Gesundheits-Monitoring.</t>
    </r>
  </si>
  <si>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t>
    </r>
    <r>
      <rPr>
        <u/>
        <sz val="10"/>
        <color theme="1"/>
        <rFont val="Calibri"/>
        <family val="2"/>
        <scheme val="minor"/>
      </rPr>
      <t>Beispiele:</t>
    </r>
    <r>
      <rPr>
        <sz val="10"/>
        <color theme="1"/>
        <rFont val="Calibri"/>
        <family val="2"/>
        <scheme val="minor"/>
      </rPr>
      <t xml:space="preserve">
•  Systematisches Monitoring von Unternehmens-E-Mail oder der Internetnutzung;
•  Aufzeichnung der mit Geschäftstelefonen geführten Telefongespräche, einschliesslich persönlicher Anrufe;
•  Erstellung von Bewegungsprofilen mittels Standortverfolgung der Zugangsausweise;
•  Arbeitgeber nutzen GPS-Systeme in Fahrzeugen der Arbeitgeber, um Bewegungen der Mitarbeitenden zu beobachten;
•  Arbeitgeber bewerten Bewegungsprofile von Mitarbeitern (z. B. mittels RFID, Tracking von Mobiltelefonen) für die Sicherheit von Personal 
    (Sicherheitspersonal, Feuerwehrleute), für den Schutz von Eigentum des Arbeitgebers oder eines Dritten (z. B. Firmenfahrzeug mit Ladung) oder 
    Koordinierung der Arbeitszuteilung im Verkauf.</t>
    </r>
  </si>
  <si>
    <r>
      <t>Der Begriff «grosser Umfang» bzw. «</t>
    </r>
    <r>
      <rPr>
        <b/>
        <sz val="10"/>
        <color theme="1"/>
        <rFont val="Calibri"/>
        <family val="2"/>
        <scheme val="minor"/>
      </rPr>
      <t>umfangreich</t>
    </r>
    <r>
      <rPr>
        <sz val="10"/>
        <color theme="1"/>
        <rFont val="Calibri"/>
        <family val="2"/>
        <scheme val="minor"/>
      </rPr>
      <t>»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t>
    </r>
  </si>
  <si>
    <r>
      <t>«</t>
    </r>
    <r>
      <rPr>
        <b/>
        <sz val="10"/>
        <color theme="1"/>
        <rFont val="Calibri"/>
        <family val="2"/>
        <scheme val="minor"/>
      </rPr>
      <t>Biometrische Daten</t>
    </r>
    <r>
      <rPr>
        <sz val="10"/>
        <color theme="1"/>
        <rFont val="Calibri"/>
        <family val="2"/>
        <scheme val="minor"/>
      </rPr>
      <t xml:space="preserve">»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Wesentlich ist hier, dass die biometrischen Daten </t>
    </r>
    <r>
      <rPr>
        <b/>
        <sz val="10"/>
        <color theme="1"/>
        <rFont val="Calibri"/>
        <family val="2"/>
        <scheme val="minor"/>
      </rPr>
      <t>zur eindeutigen Identifizierung</t>
    </r>
    <r>
      <rPr>
        <sz val="10"/>
        <color theme="1"/>
        <rFont val="Calibri"/>
        <family val="2"/>
        <scheme val="minor"/>
      </rPr>
      <t xml:space="preserve"> natürlicher Personen verarbeitet werden.
</t>
    </r>
    <r>
      <rPr>
        <u/>
        <sz val="10"/>
        <color theme="1"/>
        <rFont val="Calibri"/>
        <family val="2"/>
        <scheme val="minor"/>
      </rPr>
      <t>Beispiele:</t>
    </r>
    <r>
      <rPr>
        <sz val="10"/>
        <color theme="1"/>
        <rFont val="Calibri"/>
        <family val="2"/>
        <scheme val="minor"/>
      </rPr>
      <t xml:space="preserve">
•  Gesichtserkennungstechnologie zur Überwachung von Personen im Einzelhandel;
•  Gesichtserkennung zum Entsperren von Smartphones;
•  Fingerabdruck-Scan zum Entsperren von Smartphones oder anderen elektronischen Geräten;
•  Gesichtserkennung in sozialen Medien;
•  Ein Unternehmen setzt flächendeckend Fingerabdrucksensoren oder andere Scanner biometrischer Merkmale zur Zutrittskontrolle für bestimmte Bereiche 
    ein;
•  Eine Schulkantine bietet den Schülern das Bezahlen per Fingerabdruck an.</t>
    </r>
  </si>
  <si>
    <r>
      <t>«</t>
    </r>
    <r>
      <rPr>
        <b/>
        <sz val="10"/>
        <color theme="1"/>
        <rFont val="Calibri"/>
        <family val="2"/>
        <scheme val="minor"/>
      </rPr>
      <t>genetische Daten</t>
    </r>
    <r>
      <rPr>
        <sz val="10"/>
        <color theme="1"/>
        <rFont val="Calibri"/>
        <family val="2"/>
        <scheme val="minor"/>
      </rPr>
      <t xml:space="preserve">»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
</t>
    </r>
    <r>
      <rPr>
        <u/>
        <sz val="10"/>
        <color theme="1"/>
        <rFont val="Calibri"/>
        <family val="2"/>
        <scheme val="minor"/>
      </rPr>
      <t>Beispiele:</t>
    </r>
    <r>
      <rPr>
        <sz val="10"/>
        <color theme="1"/>
        <rFont val="Calibri"/>
        <family val="2"/>
        <scheme val="minor"/>
      </rPr>
      <t xml:space="preserve">
•  Eine Klinik setzt DNA-Tests zur Früherkennung vererblicher Krankheiten bei Neugeborenen ein;
•  Ein Unternehmen bietet einen Dienst an, über den Kunden die eigenen genetischen Daten mit denen Dritter abgleichen können, um mehr über die eigene 
    Abstammung zu erfahren. Dazu pflegt das Unternehmen eine Datenbank mit genetischen Daten einer Vielzahl von Personen.</t>
    </r>
  </si>
  <si>
    <r>
      <t xml:space="preserve">Erfüllt ein Verarbeitungsvorgang </t>
    </r>
    <r>
      <rPr>
        <b/>
        <sz val="11"/>
        <color theme="1"/>
        <rFont val="Calibri"/>
        <family val="2"/>
        <scheme val="minor"/>
      </rPr>
      <t>zwei oder mehr der aufgeführten Kriterien</t>
    </r>
    <r>
      <rPr>
        <sz val="11"/>
        <color theme="1"/>
        <rFont val="Calibri"/>
        <family val="2"/>
        <scheme val="minor"/>
      </rPr>
      <t xml:space="preserve">, muss der für die Datenverarbeitung Verantwortliche in den meisten Fällen zu dem Schluss kommen, dass eine </t>
    </r>
    <r>
      <rPr>
        <b/>
        <sz val="11"/>
        <color theme="1"/>
        <rFont val="Calibri"/>
        <family val="2"/>
        <scheme val="minor"/>
      </rPr>
      <t>DSFA obligatorisch</t>
    </r>
    <r>
      <rPr>
        <sz val="11"/>
        <color theme="1"/>
        <rFont val="Calibri"/>
        <family val="2"/>
        <scheme val="minor"/>
      </rPr>
      <t xml:space="preserve"> ist.</t>
    </r>
  </si>
  <si>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Die DSGVO sowie das DSG definieren den Begriff «öffentlich zugänglich» nicht. Allgemein kann von einem öffentlich zugänglichen Bereich gesprochen werden,
•  wenn sich seine Zugänglichkeit nach allgemeinen Merkmalen bestimmt, die von jeder beliebigen Person erfüllt werden können oder
•  wenn der Bereich nach dem erkennbaren Willen des Berechtigten von jeder beliebigen Person betreten oder genutzt werden kann.
Typische Beispiele für öffentlich zugängliche Bereiche sind:
•  Strassen und Wege;
•  Frei zugängliche Geschäfte oder Kaufhäuser während der Geschäftsöffnungszeiten;
•  Schalterraum einer Bank/Post;
•  Öffentliche Verkehrsmittel bzw. deren Haltebereiche;
•  Allgemein zugängliche Schulgebäude.
Weitere Anwendungsfälle ausserhalb von Videoüberwachungen für die Überwachung im öffentlichen Raum können sein:
•  Anfertigung von Bewegungsprofilen bspw. mittels Bluetooth oder anderer Telekommunikationsdaten.</t>
    </r>
  </si>
  <si>
    <r>
      <t xml:space="preserve">Als </t>
    </r>
    <r>
      <rPr>
        <b/>
        <sz val="10"/>
        <color theme="1"/>
        <rFont val="Calibri"/>
        <family val="2"/>
        <scheme val="minor"/>
      </rPr>
      <t>schutzbedürftige Betroffene</t>
    </r>
    <r>
      <rPr>
        <sz val="10"/>
        <color theme="1"/>
        <rFont val="Calibri"/>
        <family val="2"/>
        <scheme val="minor"/>
      </rPr>
      <t xml:space="preserve"> gelten beispielsweise folgende Bevölkerungsgruppen:
•  Kinder (bei ihnen kann nicht davon ausgegangen werden, dass sie in der Lage sind, der Verarbeitung ihrer Daten wissentlich und überlegt zu 
    widersprechen bzw. zuzustimmen),
•  Arbeitnehmer,
•  Teile der Bevölkerung mit besonderem Schutzbedarf (psychisch Kranke, Asylbewerber, Senioren, Patienten usw.) und
•  Betroffene in Situationen, in denen ein ungleiches Verhältnis zwischen der Stellung des Betroffenen und der des für die Verarbeitung Verantwortlichen 
    vorliegt.</t>
    </r>
  </si>
  <si>
    <r>
      <rPr>
        <u/>
        <sz val="10"/>
        <color theme="1"/>
        <rFont val="Calibri"/>
        <family val="2"/>
        <scheme val="minor"/>
      </rPr>
      <t>Beispiele:</t>
    </r>
    <r>
      <rPr>
        <sz val="10"/>
        <color theme="1"/>
        <rFont val="Calibri"/>
        <family val="2"/>
        <scheme val="minor"/>
      </rPr>
      <t xml:space="preserve">
•  Kombination aus Fingerabdruck- und Gesichtserkennung zum Zwecke einer verbesserten Zugangskontrolle;
•  Anwendungen im Zusammenhang mit dem Internet der Dinge.
Aus der DSGVO wird deutlich, dass der Einsatz einer neuen Technologie, die "entsprechend dem jeweils aktuellen Stand der Technik" als solche einzuordnen ist, der Grund für die Notwendigkeit einer DSFA sein kann.
Das liegt daran, dass der Einsatz einer solchen Technologie mit neuartigen Formen der Datenerfassung und -nutzung einhergehen kann, was möglicherweise ein hohes Risiko für die Rechte und Freiheiten von Personen mit sich bringt.</t>
    </r>
  </si>
  <si>
    <r>
      <t xml:space="preserve">Unter neuartigen Technologien werden insbesondere neuartige innovative Verfahren oder Produkte verstanden, die sich gegenüber dem aktuellen Vergleichszustand merklich unterscheiden.
</t>
    </r>
    <r>
      <rPr>
        <u/>
        <sz val="10"/>
        <color theme="1"/>
        <rFont val="Calibri"/>
        <family val="2"/>
        <scheme val="minor"/>
      </rPr>
      <t>Beispiele:</t>
    </r>
    <r>
      <rPr>
        <sz val="10"/>
        <color theme="1"/>
        <rFont val="Calibri"/>
        <family val="2"/>
        <scheme val="minor"/>
      </rPr>
      <t xml:space="preserve">
•  Gebäude- und Heimautomatisierung;
•  Autonomes Fahren;
•  Intelligente Transportsysteme;
•  Medizintechnik (Telemetrie-Systeme, bei denen medizinische Daten durch Text, Ton, Bilder oder andere Formen übertragen werden, die zur Vorbeugung, 
    Diagnose, Behandlung und Nachsorge von Patienten erforderlich sind);
•  Künstliche Intelligenz und Deep-Learning-Technologien;
•  Datenverarbeitungen basierend auf Distributed-Ledger-Technologien (DLT) im Allgemeinen oder Blockchain im Speziellen;
•  Bilderkennung.</t>
    </r>
  </si>
  <si>
    <t>Zum Beispiel kann die Verarbeitung zu
•  einer Diskriminierung,
•  einem Identitätsdiebstahl oder -betrug,
•  einem finanziellen Verlust,
•  einer Rufschädigung,
•  einem Verlust der Vertraulichkeit von dem Berufsgeheimnis unterliegenden personenbezogenen Daten,
•  der unbefugten Aufhebung der Pseudonymisierung oder
•  anderen erheblichen wirtschaftlichen oder gesellschaftlichen Nachteilen
führen.</t>
  </si>
  <si>
    <r>
      <t xml:space="preserve">Im Antwortfeld sind die Fragen entweder mit </t>
    </r>
    <r>
      <rPr>
        <b/>
        <sz val="11"/>
        <color theme="1"/>
        <rFont val="Calibri"/>
        <family val="2"/>
        <scheme val="minor"/>
      </rPr>
      <t>Ja</t>
    </r>
    <r>
      <rPr>
        <sz val="11"/>
        <color theme="1"/>
        <rFont val="Calibri"/>
        <family val="2"/>
        <scheme val="minor"/>
      </rPr>
      <t xml:space="preserve"> oder </t>
    </r>
    <r>
      <rPr>
        <b/>
        <sz val="11"/>
        <color theme="1"/>
        <rFont val="Calibri"/>
        <family val="2"/>
        <scheme val="minor"/>
      </rPr>
      <t>Nein</t>
    </r>
    <r>
      <rPr>
        <sz val="11"/>
        <color theme="1"/>
        <rFont val="Calibri"/>
        <family val="2"/>
        <scheme val="minor"/>
      </rPr>
      <t xml:space="preserve"> zu beantworten. (Drop Down)</t>
    </r>
  </si>
  <si>
    <t>Rolle der verarbeitenden Stelle</t>
  </si>
  <si>
    <t>Referenz Fragen</t>
  </si>
  <si>
    <t>Verantwortliche Organisationseinheit (Abteilung, Referat usw.)</t>
  </si>
  <si>
    <t>Datenschutzbeauftragte(r)  (DSB)</t>
  </si>
  <si>
    <t>Standpunkt der betroffenen Personen oder ihrer Vertreter</t>
  </si>
  <si>
    <r>
      <t xml:space="preserve">Falls der Standpunkt eingeholt wurde, was war das Ergebnis? 
</t>
    </r>
    <r>
      <rPr>
        <i/>
        <sz val="10"/>
        <color theme="1"/>
        <rFont val="Calibri"/>
        <family val="2"/>
        <scheme val="minor"/>
      </rPr>
      <t>(Zeilenumbrüche: ALT + ENTER)</t>
    </r>
  </si>
  <si>
    <r>
      <t xml:space="preserve">Bezieht sich die gegenständliche Prüfung nicht nur auf </t>
    </r>
    <r>
      <rPr>
        <i/>
        <sz val="11"/>
        <color theme="1"/>
        <rFont val="Calibri"/>
        <family val="2"/>
        <scheme val="minor"/>
      </rPr>
      <t>ein</t>
    </r>
    <r>
      <rPr>
        <sz val="11"/>
        <color theme="1"/>
        <rFont val="Calibri"/>
        <family val="2"/>
        <scheme val="minor"/>
      </rPr>
      <t xml:space="preserve"> bestimmtes Projekt, sondern ist thematisch </t>
    </r>
    <r>
      <rPr>
        <i/>
        <sz val="11"/>
        <color theme="1"/>
        <rFont val="Calibri"/>
        <family val="2"/>
        <scheme val="minor"/>
      </rPr>
      <t>breiter angelegt</t>
    </r>
    <r>
      <rPr>
        <sz val="11"/>
        <color theme="1"/>
        <rFont val="Calibri"/>
        <family val="2"/>
        <scheme val="minor"/>
      </rPr>
      <t>?</t>
    </r>
  </si>
  <si>
    <t>Falls vorverlagert, Referenz auf die Rechtsgrundlage sowie die entsprechenden Materialen für den Nachweis?</t>
  </si>
  <si>
    <t xml:space="preserve">DSFA eines ähnlichen Verarbeitungsvorgang mit ähnlich hohen Risiken </t>
  </si>
  <si>
    <r>
      <rPr>
        <sz val="11"/>
        <color theme="1"/>
        <rFont val="Calibri"/>
        <family val="2"/>
        <scheme val="minor"/>
      </rPr>
      <t>Beschreibung der Datenverarbeitung in Stichworten</t>
    </r>
    <r>
      <rPr>
        <b/>
        <sz val="11"/>
        <color theme="1"/>
        <rFont val="Calibri"/>
        <family val="2"/>
        <scheme val="minor"/>
      </rPr>
      <t xml:space="preserve">
</t>
    </r>
    <r>
      <rPr>
        <i/>
        <sz val="10"/>
        <color theme="1"/>
        <rFont val="Calibri"/>
        <family val="2"/>
        <scheme val="minor"/>
      </rPr>
      <t>(Zeilenumbrüche: ALT + ENTER)</t>
    </r>
  </si>
  <si>
    <t>Falls eine DSFA für einen ähnlichen Verarbeitungsvorgang bereits vorliegt, Referenz angeben!</t>
  </si>
  <si>
    <t>Falls eine DSFA eines Herstellers eines Hard- oder Softwareprodukts vorliegt, Referenz angeben!</t>
  </si>
  <si>
    <t>Basierend auf den Antworten aus dem Fragenbogen wird in Bezug auf die Notwendigkeit der Durchführung einer DSFA festgestellt:</t>
  </si>
  <si>
    <t>Ergebnis/Auswertung</t>
  </si>
  <si>
    <t>Ausnahme, sodass keine DSFA notwendig ist</t>
  </si>
  <si>
    <t>2.1 - 2.7</t>
  </si>
  <si>
    <t>Konflikt</t>
  </si>
  <si>
    <t>2.4 - 2.7 u DSFA aus Risiko</t>
  </si>
  <si>
    <t xml:space="preserve">Pflicht zur Durchführung DSFA </t>
  </si>
  <si>
    <t>3.1 - 3.3, 4.1 - 4.11, EDPB und 6.1 - 6.9</t>
  </si>
  <si>
    <t>Unterfragen</t>
  </si>
  <si>
    <t>Durchführung DSFA</t>
  </si>
  <si>
    <t>Standpunkt der betroffenen Personen eingeholt</t>
  </si>
  <si>
    <t>Verhaltensregeln gemäss Art. 40 DSGVO liegen vor</t>
  </si>
  <si>
    <t>Prüfung bezieht sich nicht nur auf ein Projekt</t>
  </si>
  <si>
    <t>Verarbeitung auf der Whitelist gem. Art. 35 Abs. 5 DSGVO</t>
  </si>
  <si>
    <t>Erleichterte DSFA</t>
  </si>
  <si>
    <t>Prüfung der Notwendigkeit der Durchführung einer Datenschutz-Folgenabschätzung (DSFA)</t>
  </si>
  <si>
    <t>Sachverhalte für die eine Ausnahme bestehen (Vgl. ErwGr. 91 DSGVO)</t>
  </si>
  <si>
    <t xml:space="preserve">Interne Referenz (z. B. Projektbezeichnung)
</t>
  </si>
  <si>
    <t>Ergebnis</t>
  </si>
  <si>
    <t>Die gegenständliche Prüfung der Notwendigkeit bezieht sich auf ein Projekt</t>
  </si>
  <si>
    <t>Werden allfällige genehmigte Verhaltensregeln gemäss Art. 40 DSGVO eingehalten?</t>
  </si>
  <si>
    <t>Die Einhaltung genehmigter Verhaltensregeln gemäss Art. 40 DSGVO durch die zuständigen Verantwortlichen oder die zuständigen Auftragsverarbeiter ist bei der Beurteilung der Auswirkungen der von diesen durchgeführten Verarbeitungsvorgänge, insbesondere für die Zwecke einer DSFA, gebührend zu berücksichtigen. Bei den Verhaltensregeln handelt es sich um solche, die von Verbänden und Vereinigungen ausgearbeitete und gem. Art. 40 Abs. 5 von der Aufsichtsbehörde, sprich der DSS genehmigt wurden.</t>
  </si>
  <si>
    <r>
      <t xml:space="preserve">Art. 6 Abs. 1 Bst. c DSGVO: Die Verarbeitung ist zur </t>
    </r>
    <r>
      <rPr>
        <b/>
        <sz val="10"/>
        <color theme="1"/>
        <rFont val="Calibri"/>
        <family val="2"/>
        <scheme val="minor"/>
      </rPr>
      <t>Erfüllung einer rechtlichen Verpflichtung erforderlich</t>
    </r>
    <r>
      <rPr>
        <sz val="10"/>
        <color theme="1"/>
        <rFont val="Calibri"/>
        <family val="2"/>
        <scheme val="minor"/>
      </rPr>
      <t xml:space="preserve">, der der Verantwortliche unterliegt;
Art. 6 Abs. 1 Bst. e DSGVO: Die Verarbeitung ist für die Wahrnehmung einer Aufgabe erforderlich, die im </t>
    </r>
    <r>
      <rPr>
        <b/>
        <sz val="10"/>
        <color theme="1"/>
        <rFont val="Calibri"/>
        <family val="2"/>
        <scheme val="minor"/>
      </rPr>
      <t>öffentlichen Interesse liegt oder in Ausübung öffentlicher Gewalt</t>
    </r>
    <r>
      <rPr>
        <sz val="10"/>
        <color theme="1"/>
        <rFont val="Calibri"/>
        <family val="2"/>
        <scheme val="minor"/>
      </rPr>
      <t xml:space="preserve"> erfolgt, die dem Verantwortlichen übertragen wurde.
Es handelt sich um eine Ausnahme, wonach der Verantwortliche dem einschlägigen Recht unterliegen muss. Nach dem Wortlaut ist somit der Sitz des Verantwortlichen und nicht der Ort der Verarbeitung ausschlaggebend. Ebenso gelten rechtsgeschäftliche Schuldverhältnisse nicht als rechtliche Verpflichtungen iSv Art. 6 Abs. 1 Bst. c oder e DSGVO. Gemeint sind Rechtsvorschriften, die sich aus dem Unionsrecht oder dem Recht der Mitgliedstaaten ergeben. (vgl Art. 6 Abs. 3 Bst. a und b DSGVO).</t>
    </r>
  </si>
  <si>
    <r>
      <t>Der Begriff «</t>
    </r>
    <r>
      <rPr>
        <b/>
        <sz val="10"/>
        <color theme="1"/>
        <rFont val="Calibri"/>
        <family val="2"/>
        <scheme val="minor"/>
      </rPr>
      <t>umfangreich</t>
    </r>
    <r>
      <rPr>
        <sz val="10"/>
        <color theme="1"/>
        <rFont val="Calibri"/>
        <family val="2"/>
        <scheme val="minor"/>
      </rPr>
      <t xml:space="preserve">»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
</t>
    </r>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t>
    </r>
  </si>
  <si>
    <r>
      <t xml:space="preserve">Beispielsweise werden Daten aus internen Datenverarbeitungen, aus öffentlichen Quellen, wie etwa aus sozialen Netzwerken im Internet, oder zugekaufte Daten von spezifischen Dienstleistern kombiniert oder abgeglichen (z. B. Big-Data).
</t>
    </r>
    <r>
      <rPr>
        <u/>
        <sz val="10"/>
        <color theme="1"/>
        <rFont val="Calibri"/>
        <family val="2"/>
        <scheme val="minor"/>
      </rPr>
      <t>Beispiele:</t>
    </r>
    <r>
      <rPr>
        <sz val="10"/>
        <color theme="1"/>
        <rFont val="Calibri"/>
        <family val="2"/>
        <scheme val="minor"/>
      </rPr>
      <t xml:space="preserve">
•  Betrugs- oder Geldwäsche-Erkennungssysteme;
•  Direktmarketing und personalisierte Werbung;
•  Kundenbindungsprogramm;
•  Kundenbeziehungsmanagement;
•  Hintergrundprüfungen für die Personalrekrutierung.</t>
    </r>
  </si>
  <si>
    <t>https://www.datenschutzstelle.li</t>
  </si>
  <si>
    <r>
      <rPr>
        <u/>
        <sz val="11"/>
        <color theme="1"/>
        <rFont val="Calibri"/>
        <family val="2"/>
        <scheme val="minor"/>
      </rPr>
      <t>Hinweis:</t>
    </r>
    <r>
      <rPr>
        <sz val="11"/>
        <color theme="1"/>
        <rFont val="Calibri"/>
        <family val="2"/>
        <scheme val="minor"/>
      </rPr>
      <t xml:space="preserve"> Die Datenschutzstelle (DSS) stellt Interessierten das gegenständliche Werkzeug zur Prüfung der Notwendigkeit einer Datenschutz-Folgenabschätzung (DSFA) nach der DSGVO zur Verfügung. Die Inhalte, die Verknüpfungen sowie das Zustandekommen des oben dargestellten Ergebnisses wurden sorgfältig geprüft. Ungeachtet dessen können Fehler nicht ausgeschlossen werden. Die DSS weist ausdrücklich darauf hin, dass es sich gegenständlich um </t>
    </r>
    <r>
      <rPr>
        <u/>
        <sz val="11"/>
        <color theme="1"/>
        <rFont val="Calibri"/>
        <family val="2"/>
        <scheme val="minor"/>
      </rPr>
      <t>kein verbindliches Ergebnis</t>
    </r>
    <r>
      <rPr>
        <sz val="11"/>
        <color theme="1"/>
        <rFont val="Calibri"/>
        <family val="2"/>
        <scheme val="minor"/>
      </rPr>
      <t xml:space="preserve"> handelt. Anregungen und Verbesserungsvorschläge nimmt die DSS jederzeit gerne entgegen. Weitere Informationen zu DSFAs finden sich unter </t>
    </r>
    <r>
      <rPr>
        <u/>
        <sz val="11"/>
        <color theme="1"/>
        <rFont val="Calibri"/>
        <family val="2"/>
        <scheme val="minor"/>
      </rPr>
      <t>www.datenschutzstelle.li</t>
    </r>
    <r>
      <rPr>
        <sz val="11"/>
        <color theme="1"/>
        <rFont val="Calibri"/>
        <family val="2"/>
        <scheme val="minor"/>
      </rPr>
      <t>.</t>
    </r>
  </si>
  <si>
    <r>
      <t xml:space="preserve">Werden </t>
    </r>
    <r>
      <rPr>
        <b/>
        <sz val="11"/>
        <color theme="1"/>
        <rFont val="Calibri"/>
        <family val="2"/>
        <scheme val="minor"/>
      </rPr>
      <t>besondere Kategorien personenbezogener Daten</t>
    </r>
    <r>
      <rPr>
        <sz val="11"/>
        <color theme="1"/>
        <rFont val="Calibri"/>
        <family val="2"/>
        <scheme val="minor"/>
      </rPr>
      <t xml:space="preserve"> im Sinne von Art. 9 DSGVO (z. B. Informationen über die politischen Meinungen von Einzelpersonen) sowie personenbezogene Daten über strafrechtliche Verurteilungen oder Straftaten im Sinne von Art. 10 oder weitere Datenkategorien verarbeitet, die zwar nicht von den oben erwähnten DSGVO-Bestimmungen erfasst werden, jedoch die möglichen Risiken für die Rechte und Freiheiten von Personen erhöhen können?
</t>
    </r>
    <r>
      <rPr>
        <i/>
        <sz val="11"/>
        <color theme="1"/>
        <rFont val="Calibri"/>
        <family val="2"/>
        <scheme val="minor"/>
      </rPr>
      <t>(Sensitive data or data of a highly personal nature)</t>
    </r>
  </si>
  <si>
    <t>Liste der Verarbeitungstätigkeiten gem. Art. 35 Abs. 4 DSGVO, für die eine Datenschutz-Folgenabschätzung erforderlich ist</t>
  </si>
  <si>
    <r>
      <t xml:space="preserve">Hauptfragen können in mehrere erläuternde Unterfragen aufgeteilt (gruppiert) sein (siehe         am linken Rand). </t>
    </r>
    <r>
      <rPr>
        <b/>
        <sz val="11"/>
        <color theme="1"/>
        <rFont val="Calibri"/>
        <family val="2"/>
        <scheme val="minor"/>
      </rPr>
      <t>Hier können entweder die Hauptfrage oder ebenso sämtliche Unterfragen beantwortet werden.</t>
    </r>
  </si>
  <si>
    <r>
      <t xml:space="preserve">Ausfüllhinweis: (Ein abschliessendes Ergebnis der Prüfung erfordert die Beantwortung </t>
    </r>
    <r>
      <rPr>
        <b/>
        <u/>
        <sz val="11"/>
        <color theme="1"/>
        <rFont val="Calibri"/>
        <family val="2"/>
        <scheme val="minor"/>
      </rPr>
      <t>sämtlicher</t>
    </r>
    <r>
      <rPr>
        <b/>
        <sz val="11"/>
        <color theme="1"/>
        <rFont val="Calibri"/>
        <family val="2"/>
        <scheme val="minor"/>
      </rPr>
      <t xml:space="preserve"> Fragen!)</t>
    </r>
  </si>
  <si>
    <r>
      <t xml:space="preserve">Hinweis auf einen möglichen Konflikt in den Antworten:
</t>
    </r>
    <r>
      <rPr>
        <i/>
        <sz val="10"/>
        <color theme="1"/>
        <rFont val="Calibri"/>
        <family val="2"/>
        <scheme val="minor"/>
      </rPr>
      <t>(Konflikte sind inbesondere widersprüchliche Angaben in den Antworten der Haupt- und Unterfragen, die es aufzulösen gilt. Solange ein Konflikt besteht ist keine Aussagekraft betreffend des Ergebnisses gegeben.)</t>
    </r>
  </si>
  <si>
    <t>Datum</t>
  </si>
  <si>
    <t>Änderung/Anpassung</t>
  </si>
  <si>
    <t>22.06.2021</t>
  </si>
  <si>
    <t>Zeile 14 u 17, Arbeitsblatt "Ergebnis_DSFA", Höhe angepasst</t>
  </si>
  <si>
    <t>Datenschutzstelle Fürstentum Liechtenstein, Version: Februar 2023</t>
  </si>
  <si>
    <t>Korrektur Zelle C60 (Summe neu inkl. C61 und C62), Arbeitsblatt "ZE"</t>
  </si>
  <si>
    <t>20.02.2023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</si>
</sst>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i/>
      <u/>
      <sz val="10"/>
      <color theme="1"/>
      <name val="Calibri"/>
      <family val="2"/>
      <scheme val="minor"/>
    </font>
    <font>
      <u/>
      <sz val="10"/>
      <color theme="1"/>
      <name val="Calibri"/>
      <family val="2"/>
      <scheme val="minor"/>
    </font>
    <font>
      <i/>
      <sz val="10"/>
      <color theme="1"/>
      <name val="Calibri"/>
      <family val="2"/>
      <scheme val="minor"/>
    </font>
    <font>
      <u/>
      <sz val="11"/>
      <color theme="1"/>
      <name val="Calibri"/>
      <family val="2"/>
      <scheme val="minor"/>
    </font>
    <font>
      <u/>
      <sz val="11"/>
      <color theme="10"/>
      <name val="Calibri"/>
      <family val="2"/>
      <scheme val="minor"/>
    </font>
    <font>
      <b/>
      <u/>
      <sz val="11"/>
      <color theme="10"/>
      <name val="Calibri"/>
      <family val="2"/>
      <scheme val="minor"/>
    </font>
    <font>
      <sz val="11"/>
      <color theme="0"/>
      <name val="Calibri"/>
      <family val="2"/>
      <scheme val="minor"/>
    </font>
    <font>
      <b/>
      <u/>
      <sz val="11"/>
      <color theme="1"/>
      <name val="Calibri"/>
      <family val="2"/>
      <scheme val="minor"/>
    </font>
    <font>
      <sz val="11"/>
      <color rgb="FF00610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auto="1"/>
      </left>
      <right style="medium">
        <color auto="1"/>
      </right>
      <top/>
      <bottom style="hair">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diagonal/>
    </border>
  </borders>
  <cellStyleXfs count="3">
    <xf numFmtId="0" fontId="0" fillId="0" borderId="0"/>
    <xf numFmtId="0" fontId="9" fillId="0" borderId="0" applyNumberFormat="0" applyFill="0" applyBorder="0" applyAlignment="0" applyProtection="0"/>
    <xf numFmtId="0" fontId="13" fillId="6" borderId="0" applyNumberFormat="0" applyBorder="0" applyAlignment="0" applyProtection="0"/>
  </cellStyleXfs>
  <cellXfs count="124">
    <xf numFmtId="0" fontId="0" fillId="0" borderId="0" xfId="0"/>
    <xf numFmtId="0" fontId="0" fillId="0" borderId="0" xfId="0" applyAlignment="1">
      <alignment vertical="top" wrapText="1"/>
    </xf>
    <xf numFmtId="49" fontId="0" fillId="0" borderId="0" xfId="0" applyNumberFormat="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49" fontId="0" fillId="3" borderId="1" xfId="0" applyNumberFormat="1" applyFill="1" applyBorder="1" applyAlignment="1">
      <alignment horizontal="center" vertical="top" wrapText="1"/>
    </xf>
    <xf numFmtId="0" fontId="0" fillId="3" borderId="1" xfId="0" applyFill="1" applyBorder="1" applyAlignment="1">
      <alignment vertical="top" wrapText="1"/>
    </xf>
    <xf numFmtId="49" fontId="0" fillId="0" borderId="1" xfId="0" applyNumberFormat="1" applyBorder="1" applyAlignment="1">
      <alignment horizontal="center" vertical="top" wrapText="1"/>
    </xf>
    <xf numFmtId="0" fontId="0" fillId="0" borderId="1" xfId="0" applyBorder="1" applyAlignment="1">
      <alignment vertical="top" wrapText="1"/>
    </xf>
    <xf numFmtId="0" fontId="0" fillId="2" borderId="1" xfId="0" applyFont="1" applyFill="1" applyBorder="1" applyAlignment="1">
      <alignment vertical="top" wrapText="1"/>
    </xf>
    <xf numFmtId="0" fontId="0" fillId="0" borderId="0" xfId="0" applyAlignment="1">
      <alignment horizontal="center" vertical="center" wrapText="1"/>
    </xf>
    <xf numFmtId="49" fontId="0" fillId="0" borderId="0" xfId="0" applyNumberFormat="1"/>
    <xf numFmtId="0" fontId="1" fillId="0" borderId="0" xfId="0" applyFont="1"/>
    <xf numFmtId="49" fontId="1" fillId="0" borderId="0" xfId="0" applyNumberFormat="1" applyFont="1"/>
    <xf numFmtId="0" fontId="0" fillId="0" borderId="0" xfId="0" applyFont="1"/>
    <xf numFmtId="1" fontId="0" fillId="0" borderId="0" xfId="0" applyNumberFormat="1" applyAlignment="1">
      <alignment horizontal="center"/>
    </xf>
    <xf numFmtId="0" fontId="0" fillId="0" borderId="0" xfId="0" applyAlignment="1">
      <alignment horizontal="right"/>
    </xf>
    <xf numFmtId="0" fontId="0" fillId="0" borderId="0" xfId="0" applyAlignment="1">
      <alignment horizontal="left"/>
    </xf>
    <xf numFmtId="0" fontId="1" fillId="2" borderId="2" xfId="0" applyFont="1" applyFill="1" applyBorder="1" applyAlignment="1">
      <alignment vertical="top" wrapText="1"/>
    </xf>
    <xf numFmtId="0" fontId="0" fillId="3" borderId="2" xfId="0" applyFill="1" applyBorder="1" applyAlignment="1">
      <alignment vertical="top" wrapText="1"/>
    </xf>
    <xf numFmtId="0" fontId="0" fillId="0" borderId="2" xfId="0" applyBorder="1" applyAlignment="1">
      <alignment vertical="top" wrapText="1"/>
    </xf>
    <xf numFmtId="0" fontId="1" fillId="2" borderId="4" xfId="0" applyFont="1" applyFill="1" applyBorder="1" applyAlignment="1" applyProtection="1">
      <alignment horizontal="center" vertical="center" wrapText="1"/>
      <protection locked="0"/>
    </xf>
    <xf numFmtId="49" fontId="1" fillId="2" borderId="6" xfId="0" applyNumberFormat="1" applyFont="1" applyFill="1" applyBorder="1" applyAlignment="1">
      <alignment horizontal="center" vertical="top" wrapText="1"/>
    </xf>
    <xf numFmtId="0" fontId="1" fillId="2" borderId="6" xfId="0" applyFont="1" applyFill="1" applyBorder="1" applyAlignment="1">
      <alignment vertical="top" wrapText="1"/>
    </xf>
    <xf numFmtId="0" fontId="0" fillId="2" borderId="6"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pplyProtection="1">
      <alignment horizontal="center" vertical="center" wrapText="1"/>
      <protection locked="0"/>
    </xf>
    <xf numFmtId="49" fontId="0" fillId="4" borderId="9" xfId="0" applyNumberFormat="1" applyFill="1" applyBorder="1" applyAlignment="1">
      <alignment horizontal="left" vertical="top" wrapText="1"/>
    </xf>
    <xf numFmtId="0" fontId="0" fillId="4" borderId="10" xfId="0" applyFill="1" applyBorder="1" applyAlignment="1">
      <alignment vertical="top" wrapText="1"/>
    </xf>
    <xf numFmtId="0" fontId="1" fillId="4" borderId="3" xfId="0" applyFont="1" applyFill="1" applyBorder="1" applyAlignment="1">
      <alignment horizontal="center" vertical="top" wrapText="1"/>
    </xf>
    <xf numFmtId="49" fontId="1" fillId="4" borderId="11" xfId="0" applyNumberFormat="1" applyFont="1" applyFill="1" applyBorder="1" applyAlignment="1">
      <alignment horizontal="center" vertical="top" wrapText="1"/>
    </xf>
    <xf numFmtId="0" fontId="1" fillId="4" borderId="12" xfId="0" applyFont="1" applyFill="1" applyBorder="1" applyAlignment="1">
      <alignment vertical="top" wrapText="1"/>
    </xf>
    <xf numFmtId="0" fontId="1" fillId="4" borderId="13" xfId="0" applyFont="1" applyFill="1" applyBorder="1" applyAlignment="1">
      <alignment horizontal="center" vertical="top" wrapText="1"/>
    </xf>
    <xf numFmtId="0" fontId="3" fillId="3" borderId="1" xfId="0" applyFont="1" applyFill="1" applyBorder="1" applyAlignment="1">
      <alignment vertical="top" wrapText="1"/>
    </xf>
    <xf numFmtId="0" fontId="4" fillId="2" borderId="1" xfId="0" applyFont="1" applyFill="1" applyBorder="1" applyAlignment="1">
      <alignment vertical="top" wrapText="1"/>
    </xf>
    <xf numFmtId="0" fontId="3" fillId="0" borderId="1" xfId="0" applyFont="1" applyBorder="1" applyAlignment="1">
      <alignment vertical="top" wrapText="1"/>
    </xf>
    <xf numFmtId="0" fontId="3" fillId="2" borderId="1" xfId="0" applyFont="1" applyFill="1" applyBorder="1" applyAlignment="1">
      <alignment vertical="top" wrapText="1"/>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0" borderId="0" xfId="0" applyAlignment="1">
      <alignment vertical="top"/>
    </xf>
    <xf numFmtId="49" fontId="0" fillId="2" borderId="1" xfId="0" applyNumberFormat="1" applyFill="1" applyBorder="1" applyAlignment="1">
      <alignment horizontal="center" vertical="top"/>
    </xf>
    <xf numFmtId="49" fontId="0" fillId="3" borderId="1" xfId="0" applyNumberFormat="1" applyFill="1" applyBorder="1" applyAlignment="1">
      <alignment horizontal="center" vertical="top"/>
    </xf>
    <xf numFmtId="49" fontId="0" fillId="0" borderId="1" xfId="0" applyNumberFormat="1" applyFill="1" applyBorder="1" applyAlignment="1">
      <alignment horizontal="center" vertical="top"/>
    </xf>
    <xf numFmtId="49" fontId="0" fillId="5" borderId="1" xfId="0" applyNumberFormat="1" applyFill="1" applyBorder="1" applyAlignment="1">
      <alignment horizontal="center" vertical="top"/>
    </xf>
    <xf numFmtId="49" fontId="1" fillId="0" borderId="0" xfId="0" applyNumberFormat="1" applyFont="1" applyAlignment="1">
      <alignment horizontal="left" vertical="top"/>
    </xf>
    <xf numFmtId="0" fontId="0" fillId="0" borderId="0" xfId="0" applyProtection="1"/>
    <xf numFmtId="49" fontId="0" fillId="0" borderId="0" xfId="0" applyNumberFormat="1" applyProtection="1"/>
    <xf numFmtId="0" fontId="0" fillId="0" borderId="0" xfId="0" applyAlignment="1" applyProtection="1">
      <alignment horizontal="left" vertical="top" wrapText="1"/>
    </xf>
    <xf numFmtId="49" fontId="0" fillId="0" borderId="0" xfId="0" applyNumberFormat="1" applyAlignment="1" applyProtection="1">
      <alignment horizontal="left" vertical="top" wrapText="1"/>
    </xf>
    <xf numFmtId="49" fontId="1" fillId="2" borderId="6" xfId="0" applyNumberFormat="1" applyFont="1" applyFill="1" applyBorder="1" applyAlignment="1" applyProtection="1">
      <alignment horizontal="center" vertical="top" wrapText="1"/>
    </xf>
    <xf numFmtId="0" fontId="1" fillId="2" borderId="6" xfId="0" applyFont="1" applyFill="1" applyBorder="1" applyAlignment="1" applyProtection="1">
      <alignment vertical="top" wrapText="1"/>
    </xf>
    <xf numFmtId="0" fontId="1" fillId="0" borderId="0" xfId="0" applyFont="1" applyAlignment="1" applyProtection="1">
      <alignment horizontal="right" vertical="top"/>
    </xf>
    <xf numFmtId="0" fontId="0" fillId="0" borderId="17" xfId="0" applyFont="1" applyBorder="1" applyAlignment="1" applyProtection="1">
      <alignment horizontal="right" vertical="center" wrapText="1" indent="1"/>
    </xf>
    <xf numFmtId="0" fontId="0" fillId="0" borderId="15" xfId="0" applyFont="1" applyBorder="1" applyAlignment="1" applyProtection="1">
      <alignment horizontal="right" vertical="center" wrapText="1" indent="1"/>
    </xf>
    <xf numFmtId="0" fontId="1" fillId="0" borderId="17" xfId="0" applyFont="1" applyBorder="1" applyAlignment="1" applyProtection="1">
      <alignment horizontal="right" vertical="top" wrapText="1" indent="1"/>
    </xf>
    <xf numFmtId="0" fontId="0" fillId="0" borderId="17" xfId="0" applyFont="1" applyBorder="1" applyAlignment="1" applyProtection="1">
      <alignment horizontal="right" vertical="top" wrapText="1" indent="1"/>
    </xf>
    <xf numFmtId="0" fontId="0" fillId="0" borderId="9" xfId="0" applyFont="1" applyBorder="1" applyAlignment="1" applyProtection="1">
      <alignment horizontal="right" vertical="top" indent="1"/>
    </xf>
    <xf numFmtId="0" fontId="0" fillId="0" borderId="14" xfId="0" applyBorder="1" applyAlignment="1" applyProtection="1">
      <alignment vertical="top" wrapText="1"/>
    </xf>
    <xf numFmtId="0" fontId="0" fillId="0" borderId="17" xfId="0" applyFont="1" applyBorder="1" applyAlignment="1" applyProtection="1">
      <alignment horizontal="right" vertical="top" indent="1"/>
    </xf>
    <xf numFmtId="0" fontId="0" fillId="0" borderId="18" xfId="0" applyBorder="1" applyProtection="1"/>
    <xf numFmtId="0" fontId="0" fillId="0" borderId="11" xfId="0" applyFont="1" applyBorder="1" applyAlignment="1" applyProtection="1">
      <alignment horizontal="right" vertical="top" indent="1"/>
    </xf>
    <xf numFmtId="0" fontId="0" fillId="0" borderId="19" xfId="0" applyBorder="1" applyAlignment="1" applyProtection="1">
      <alignment vertical="top" wrapText="1"/>
    </xf>
    <xf numFmtId="0" fontId="0" fillId="0" borderId="14" xfId="0" applyBorder="1" applyProtection="1"/>
    <xf numFmtId="0" fontId="0" fillId="0" borderId="11" xfId="0" applyFont="1" applyBorder="1" applyAlignment="1" applyProtection="1">
      <alignment horizontal="right" vertical="top" wrapText="1" indent="1"/>
    </xf>
    <xf numFmtId="0" fontId="0" fillId="0" borderId="19" xfId="0" applyBorder="1" applyProtection="1"/>
    <xf numFmtId="0" fontId="1" fillId="0" borderId="9" xfId="0" applyFont="1" applyBorder="1" applyAlignment="1" applyProtection="1">
      <alignment horizontal="right" vertical="top" wrapText="1" indent="1"/>
    </xf>
    <xf numFmtId="0" fontId="1" fillId="0" borderId="9" xfId="0" applyFont="1" applyBorder="1"/>
    <xf numFmtId="49" fontId="0" fillId="0" borderId="10" xfId="0" applyNumberFormat="1" applyBorder="1"/>
    <xf numFmtId="0" fontId="0" fillId="0" borderId="10" xfId="0" applyBorder="1"/>
    <xf numFmtId="0" fontId="0" fillId="0" borderId="10" xfId="0" applyBorder="1" applyAlignment="1">
      <alignment horizontal="left"/>
    </xf>
    <xf numFmtId="0" fontId="0" fillId="0" borderId="14" xfId="0" applyBorder="1"/>
    <xf numFmtId="0" fontId="0" fillId="0" borderId="17" xfId="0" applyBorder="1" applyAlignment="1">
      <alignment horizontal="right"/>
    </xf>
    <xf numFmtId="49" fontId="0" fillId="0" borderId="0" xfId="0" applyNumberFormat="1" applyBorder="1"/>
    <xf numFmtId="0" fontId="0" fillId="0" borderId="0" xfId="0" applyBorder="1"/>
    <xf numFmtId="0" fontId="0" fillId="0" borderId="18" xfId="0" applyBorder="1"/>
    <xf numFmtId="0" fontId="0" fillId="0" borderId="12" xfId="0" applyBorder="1"/>
    <xf numFmtId="0" fontId="0" fillId="0" borderId="19" xfId="0" applyBorder="1"/>
    <xf numFmtId="0" fontId="0" fillId="0" borderId="0" xfId="0" applyBorder="1" applyAlignment="1">
      <alignment horizontal="left"/>
    </xf>
    <xf numFmtId="0" fontId="2" fillId="0" borderId="17" xfId="0" applyFont="1" applyBorder="1" applyAlignment="1">
      <alignment horizontal="right"/>
    </xf>
    <xf numFmtId="49" fontId="2" fillId="0" borderId="0" xfId="0" applyNumberFormat="1" applyFont="1" applyFill="1" applyBorder="1"/>
    <xf numFmtId="0" fontId="2" fillId="0" borderId="0" xfId="0" applyFont="1" applyFill="1" applyBorder="1"/>
    <xf numFmtId="0" fontId="0" fillId="0" borderId="0" xfId="0" applyBorder="1" applyAlignment="1">
      <alignment horizontal="center"/>
    </xf>
    <xf numFmtId="0" fontId="1" fillId="0" borderId="17" xfId="0" applyFont="1" applyBorder="1" applyAlignment="1">
      <alignment horizontal="right"/>
    </xf>
    <xf numFmtId="49" fontId="1" fillId="0" borderId="0" xfId="0" applyNumberFormat="1" applyFont="1" applyBorder="1"/>
    <xf numFmtId="0" fontId="1" fillId="0" borderId="0" xfId="0" applyFont="1" applyBorder="1"/>
    <xf numFmtId="0" fontId="1" fillId="0" borderId="0" xfId="0" applyFont="1" applyBorder="1" applyAlignment="1">
      <alignment horizontal="center"/>
    </xf>
    <xf numFmtId="0" fontId="1" fillId="0" borderId="11" xfId="0" applyFont="1" applyBorder="1" applyAlignment="1">
      <alignment horizontal="right"/>
    </xf>
    <xf numFmtId="49" fontId="1" fillId="0" borderId="12" xfId="0" applyNumberFormat="1" applyFont="1" applyBorder="1"/>
    <xf numFmtId="0" fontId="1" fillId="0" borderId="12" xfId="0" applyFont="1" applyBorder="1" applyAlignment="1">
      <alignment horizontal="center"/>
    </xf>
    <xf numFmtId="0" fontId="1" fillId="0" borderId="0" xfId="0" applyFont="1" applyBorder="1" applyAlignment="1">
      <alignment horizontal="right"/>
    </xf>
    <xf numFmtId="49" fontId="0" fillId="5" borderId="16" xfId="0" applyNumberFormat="1" applyFill="1" applyBorder="1" applyAlignment="1" applyProtection="1">
      <alignment horizontal="left" vertical="top" wrapText="1"/>
      <protection locked="0"/>
    </xf>
    <xf numFmtId="49" fontId="0" fillId="5" borderId="16" xfId="0" applyNumberFormat="1" applyFill="1" applyBorder="1" applyProtection="1">
      <protection locked="0"/>
    </xf>
    <xf numFmtId="0" fontId="0" fillId="5" borderId="18" xfId="0" applyFill="1" applyBorder="1" applyProtection="1">
      <protection locked="0"/>
    </xf>
    <xf numFmtId="0" fontId="1" fillId="0" borderId="14" xfId="0" applyFont="1" applyBorder="1" applyAlignment="1" applyProtection="1">
      <alignment horizontal="center" vertical="center" wrapText="1"/>
    </xf>
    <xf numFmtId="0" fontId="1" fillId="2" borderId="6" xfId="0" applyFont="1" applyFill="1" applyBorder="1" applyAlignment="1" applyProtection="1">
      <alignment vertical="top"/>
    </xf>
    <xf numFmtId="0" fontId="1" fillId="2" borderId="7" xfId="0" applyFont="1" applyFill="1" applyBorder="1" applyAlignment="1" applyProtection="1">
      <alignment vertical="top" wrapText="1"/>
    </xf>
    <xf numFmtId="0" fontId="1" fillId="2" borderId="20" xfId="0" applyFont="1" applyFill="1" applyBorder="1" applyAlignment="1" applyProtection="1">
      <alignment vertical="top" wrapText="1"/>
    </xf>
    <xf numFmtId="0" fontId="4" fillId="2" borderId="21" xfId="0" applyFont="1" applyFill="1" applyBorder="1" applyAlignment="1">
      <alignment vertical="top" wrapText="1"/>
    </xf>
    <xf numFmtId="0" fontId="1" fillId="0" borderId="0" xfId="0" applyFont="1" applyAlignment="1">
      <alignment horizontal="center" vertical="top" wrapText="1"/>
    </xf>
    <xf numFmtId="0" fontId="1" fillId="0" borderId="11" xfId="0" applyFont="1" applyBorder="1" applyAlignment="1" applyProtection="1">
      <alignment horizontal="right" vertical="top" wrapText="1" indent="1"/>
    </xf>
    <xf numFmtId="0" fontId="0" fillId="0" borderId="19" xfId="0" applyBorder="1" applyAlignment="1" applyProtection="1">
      <alignment horizontal="center" vertical="center"/>
    </xf>
    <xf numFmtId="49" fontId="0" fillId="5" borderId="22" xfId="0" applyNumberFormat="1" applyFill="1" applyBorder="1" applyAlignment="1" applyProtection="1">
      <alignment horizontal="left" vertical="top" wrapText="1"/>
      <protection locked="0"/>
    </xf>
    <xf numFmtId="0" fontId="0" fillId="0" borderId="23" xfId="0" applyFont="1" applyBorder="1" applyAlignment="1" applyProtection="1">
      <alignment horizontal="right" vertical="top" wrapText="1" indent="1"/>
    </xf>
    <xf numFmtId="49" fontId="0" fillId="5" borderId="24" xfId="0" applyNumberFormat="1" applyFill="1" applyBorder="1" applyAlignment="1" applyProtection="1">
      <alignment horizontal="left" vertical="top" wrapText="1"/>
      <protection locked="0"/>
    </xf>
    <xf numFmtId="0" fontId="1" fillId="5" borderId="25" xfId="0" applyFont="1" applyFill="1" applyBorder="1" applyAlignment="1">
      <alignment horizontal="left" vertical="center"/>
    </xf>
    <xf numFmtId="49" fontId="10" fillId="5" borderId="26" xfId="1" applyNumberFormat="1" applyFont="1" applyFill="1" applyBorder="1" applyAlignment="1">
      <alignment horizontal="left" vertical="center"/>
    </xf>
    <xf numFmtId="0" fontId="0" fillId="5" borderId="27" xfId="0" applyFill="1" applyBorder="1"/>
    <xf numFmtId="49" fontId="1" fillId="2" borderId="6" xfId="0" applyNumberFormat="1" applyFont="1" applyFill="1" applyBorder="1" applyAlignment="1" applyProtection="1">
      <alignment horizontal="lef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vertical="top" wrapText="1"/>
    </xf>
    <xf numFmtId="0" fontId="1" fillId="0" borderId="28" xfId="0" applyFont="1" applyBorder="1" applyAlignment="1">
      <alignment horizontal="center" vertical="top" wrapText="1"/>
    </xf>
    <xf numFmtId="0" fontId="0" fillId="0" borderId="28" xfId="0" applyBorder="1" applyAlignment="1">
      <alignment vertical="top" wrapText="1"/>
    </xf>
    <xf numFmtId="0" fontId="11" fillId="0" borderId="28" xfId="0" applyFont="1" applyBorder="1" applyAlignment="1">
      <alignment horizontal="center" vertical="center" wrapText="1"/>
    </xf>
    <xf numFmtId="0" fontId="0" fillId="0" borderId="13" xfId="0" applyBorder="1" applyAlignment="1">
      <alignment vertical="top" wrapText="1"/>
    </xf>
    <xf numFmtId="0" fontId="1" fillId="2" borderId="1" xfId="0" applyFont="1" applyFill="1" applyBorder="1" applyAlignment="1">
      <alignment vertical="top"/>
    </xf>
    <xf numFmtId="0" fontId="13" fillId="6" borderId="0" xfId="2" applyAlignment="1">
      <alignment horizontal="left"/>
    </xf>
    <xf numFmtId="0" fontId="13" fillId="6" borderId="0" xfId="2"/>
    <xf numFmtId="0" fontId="13" fillId="6" borderId="0" xfId="2" applyAlignment="1">
      <alignment horizontal="center"/>
    </xf>
    <xf numFmtId="49" fontId="13" fillId="6" borderId="0" xfId="2" applyNumberFormat="1" applyAlignment="1">
      <alignment horizontal="center"/>
    </xf>
    <xf numFmtId="49" fontId="0" fillId="0" borderId="0" xfId="0" applyNumberFormat="1" applyAlignment="1">
      <alignment horizontal="center"/>
    </xf>
    <xf numFmtId="0" fontId="0" fillId="0" borderId="0" xfId="0" applyFont="1" applyAlignment="1" applyProtection="1">
      <alignment vertical="top" wrapText="1"/>
    </xf>
    <xf numFmtId="0" fontId="0" fillId="0" borderId="0" xfId="0" quotePrefix="1" applyAlignment="1">
      <alignment horizontal="left"/>
    </xf>
  </cellXfs>
  <cellStyles count="3">
    <cellStyle name="Gut" xfId="2" builtinId="26"/>
    <cellStyle name="Link" xfId="1" builtinId="8"/>
    <cellStyle name="Standard" xfId="0" builtinId="0"/>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colors>
    <mruColors>
      <color rgb="FFFF7D7D"/>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152400</xdr:colOff>
      <xdr:row>4</xdr:row>
      <xdr:rowOff>47624</xdr:rowOff>
    </xdr:from>
    <xdr:to>
      <xdr:col>4</xdr:col>
      <xdr:colOff>438150</xdr:colOff>
      <xdr:row>5</xdr:row>
      <xdr:rowOff>133349</xdr:rowOff>
    </xdr:to>
    <xdr:sp macro="" textlink="">
      <xdr:nvSpPr>
        <xdr:cNvPr id="2" name="Gleichschenkliges Dreieck 1">
          <a:extLst>
            <a:ext uri="{FF2B5EF4-FFF2-40B4-BE49-F238E27FC236}">
              <a16:creationId xmlns:a16="http://schemas.microsoft.com/office/drawing/2014/main" id="{A0932676-02A0-46C3-9371-1A4C820966C1}"/>
            </a:ext>
          </a:extLst>
        </xdr:cNvPr>
        <xdr:cNvSpPr/>
      </xdr:nvSpPr>
      <xdr:spPr>
        <a:xfrm rot="10800000">
          <a:off x="14620875" y="809624"/>
          <a:ext cx="285750" cy="276225"/>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2</xdr:col>
      <xdr:colOff>1282701</xdr:colOff>
      <xdr:row>3</xdr:row>
      <xdr:rowOff>19051</xdr:rowOff>
    </xdr:from>
    <xdr:to>
      <xdr:col>2</xdr:col>
      <xdr:colOff>1454151</xdr:colOff>
      <xdr:row>4</xdr:row>
      <xdr:rowOff>1</xdr:rowOff>
    </xdr:to>
    <xdr:pic>
      <xdr:nvPicPr>
        <xdr:cNvPr id="3" name="Grafik 2">
          <a:extLst>
            <a:ext uri="{FF2B5EF4-FFF2-40B4-BE49-F238E27FC236}">
              <a16:creationId xmlns:a16="http://schemas.microsoft.com/office/drawing/2014/main" id="{FAFB2A45-67ED-4B7D-8395-02530003D8B0}"/>
            </a:ext>
          </a:extLst>
        </xdr:cNvPr>
        <xdr:cNvPicPr>
          <a:picLocks noChangeAspect="1"/>
        </xdr:cNvPicPr>
      </xdr:nvPicPr>
      <xdr:blipFill>
        <a:blip xmlns:r="http://schemas.openxmlformats.org/officeDocument/2006/relationships" r:embed="rId1"/>
        <a:stretch>
          <a:fillRect/>
        </a:stretch>
      </xdr:blipFill>
      <xdr:spPr>
        <a:xfrm>
          <a:off x="5822951" y="571501"/>
          <a:ext cx="171450" cy="165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atenschutzstelle.l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A929E-2AD0-409D-91D5-C0CA55CED1F1}">
  <sheetPr codeName="Tabelle3">
    <pageSetUpPr fitToPage="1"/>
  </sheetPr>
  <dimension ref="A1:C35"/>
  <sheetViews>
    <sheetView zoomScale="115" zoomScaleNormal="115" workbookViewId="0">
      <selection activeCell="C3" sqref="C3"/>
    </sheetView>
  </sheetViews>
  <sheetFormatPr baseColWidth="10" defaultColWidth="11.453125" defaultRowHeight="14.5" x14ac:dyDescent="0.35"/>
  <cols>
    <col min="1" max="1" width="4.7265625" style="45" customWidth="1"/>
    <col min="2" max="2" width="71" style="45" customWidth="1"/>
    <col min="3" max="3" width="85.26953125" style="46" customWidth="1"/>
    <col min="4" max="4" width="17.453125" style="45" bestFit="1" customWidth="1"/>
    <col min="5" max="5" width="14" style="45" customWidth="1"/>
    <col min="6" max="6" width="15.81640625" style="45" bestFit="1" customWidth="1"/>
    <col min="7" max="16384" width="11.453125" style="45"/>
  </cols>
  <sheetData>
    <row r="1" spans="1:3" x14ac:dyDescent="0.35">
      <c r="A1" s="107" t="s">
        <v>374</v>
      </c>
      <c r="B1" s="94"/>
      <c r="C1" s="50"/>
    </row>
    <row r="2" spans="1:3" ht="6" customHeight="1" thickBot="1" x14ac:dyDescent="0.4"/>
    <row r="3" spans="1:3" ht="43.5" customHeight="1" x14ac:dyDescent="0.35">
      <c r="A3" s="47"/>
      <c r="B3" s="102" t="s">
        <v>208</v>
      </c>
      <c r="C3" s="103"/>
    </row>
    <row r="4" spans="1:3" x14ac:dyDescent="0.35">
      <c r="A4" s="47"/>
      <c r="B4" s="52" t="s">
        <v>347</v>
      </c>
      <c r="C4" s="90"/>
    </row>
    <row r="5" spans="1:3" x14ac:dyDescent="0.35">
      <c r="A5" s="47"/>
      <c r="B5" s="53" t="s">
        <v>349</v>
      </c>
      <c r="C5" s="90"/>
    </row>
    <row r="6" spans="1:3" ht="21" customHeight="1" x14ac:dyDescent="0.35">
      <c r="A6" s="47"/>
      <c r="B6" s="53" t="s">
        <v>209</v>
      </c>
      <c r="C6" s="90"/>
    </row>
    <row r="7" spans="1:3" ht="177.75" customHeight="1" x14ac:dyDescent="0.35">
      <c r="A7" s="47"/>
      <c r="B7" s="54" t="s">
        <v>356</v>
      </c>
      <c r="C7" s="90"/>
    </row>
    <row r="8" spans="1:3" ht="29" x14ac:dyDescent="0.35">
      <c r="A8" s="47"/>
      <c r="B8" s="55" t="s">
        <v>376</v>
      </c>
      <c r="C8" s="90"/>
    </row>
    <row r="9" spans="1:3" x14ac:dyDescent="0.35">
      <c r="A9" s="47"/>
      <c r="B9" s="55" t="s">
        <v>378</v>
      </c>
      <c r="C9" s="59" t="str">
        <f>IF(ZE!E6,"Das Projekt ist breiter ausgelegt (s. Beschreibung)!","Es handelt sich um ein Einzelprojekt")</f>
        <v>Es handelt sich um ein Einzelprojekt</v>
      </c>
    </row>
    <row r="10" spans="1:3" ht="15" thickBot="1" x14ac:dyDescent="0.4">
      <c r="A10" s="47"/>
      <c r="B10" s="63" t="s">
        <v>210</v>
      </c>
      <c r="C10" s="101"/>
    </row>
    <row r="11" spans="1:3" ht="6" customHeight="1" x14ac:dyDescent="0.35">
      <c r="A11" s="47"/>
      <c r="B11" s="47"/>
      <c r="C11" s="48"/>
    </row>
    <row r="12" spans="1:3" x14ac:dyDescent="0.35">
      <c r="A12" s="49" t="s">
        <v>211</v>
      </c>
      <c r="B12" s="95" t="s">
        <v>193</v>
      </c>
      <c r="C12" s="96"/>
    </row>
    <row r="13" spans="1:3" ht="6" customHeight="1" thickBot="1" x14ac:dyDescent="0.4"/>
    <row r="14" spans="1:3" x14ac:dyDescent="0.35">
      <c r="B14" s="56" t="s">
        <v>350</v>
      </c>
      <c r="C14" s="57" t="str">
        <f>IF(ZE!E3,"Ein(e) DSB wurde bestellt und sollte gegenständliche in die Prüfung involviert werden. Hinweis: Wurde der DSB bei der DSS gemeldet? (vgl. Art. 37 Abs. 7 DSGVO)","Es wurde kein DSB benannt, somit entfällt eine entsprechender Konsultation.")</f>
        <v>Es wurde kein DSB benannt, somit entfällt eine entsprechender Konsultation.</v>
      </c>
    </row>
    <row r="15" spans="1:3" x14ac:dyDescent="0.35">
      <c r="B15" s="58" t="s">
        <v>351</v>
      </c>
      <c r="C15" s="59" t="str">
        <f>IF(ZE!E4,"Der Standpunkt der betroffenen Personen wurde eingeholt.","Der Standpunkt betroffener Personen wurde nicht eingeholt!")</f>
        <v>Der Standpunkt betroffener Personen wurde nicht eingeholt!</v>
      </c>
    </row>
    <row r="16" spans="1:3" ht="69" customHeight="1" x14ac:dyDescent="0.35">
      <c r="B16" s="55" t="s">
        <v>352</v>
      </c>
      <c r="C16" s="91"/>
    </row>
    <row r="17" spans="1:3" ht="32.25" customHeight="1" thickBot="1" x14ac:dyDescent="0.4">
      <c r="B17" s="60" t="s">
        <v>215</v>
      </c>
      <c r="C17" s="61" t="str">
        <f>IF(ZE!E5,"Verhaltensregeln liegen vor. Die Einhaltung genehmigter Verhaltensregeln ist bei der Beurteilung der Auswirkungen der durchgeführten Verarbeitungsvorgänge gebührend zu berücksichtigen.","Verhaltensregeln kommen nicht zur Anwendung.")</f>
        <v>Verhaltensregeln kommen nicht zur Anwendung.</v>
      </c>
    </row>
    <row r="18" spans="1:3" ht="6" customHeight="1" x14ac:dyDescent="0.35"/>
    <row r="19" spans="1:3" x14ac:dyDescent="0.35">
      <c r="A19" s="3" t="s">
        <v>29</v>
      </c>
      <c r="B19" s="18" t="s">
        <v>0</v>
      </c>
      <c r="C19" s="97"/>
    </row>
    <row r="20" spans="1:3" ht="6" customHeight="1" thickBot="1" x14ac:dyDescent="0.4"/>
    <row r="21" spans="1:3" x14ac:dyDescent="0.35">
      <c r="B21" s="56" t="s">
        <v>221</v>
      </c>
      <c r="C21" s="62" t="str">
        <f>IF(ZE!E9,"Ausnahme liegt vor!","Es liegt keine Ausnahme vor!")</f>
        <v>Es liegt keine Ausnahme vor!</v>
      </c>
    </row>
    <row r="22" spans="1:3" x14ac:dyDescent="0.35">
      <c r="B22" s="58" t="s">
        <v>223</v>
      </c>
      <c r="C22" s="59" t="str">
        <f>IF(OR(ZE!E10,ZE!F10),"Eine Folgenabschätzung wurde ins Gesetzgebungsverfahren vorverlagert.","Keine DSFA im Gesetzgebungsverfahren.")</f>
        <v>Keine DSFA im Gesetzgebungsverfahren.</v>
      </c>
    </row>
    <row r="23" spans="1:3" ht="29" x14ac:dyDescent="0.35">
      <c r="B23" s="55" t="s">
        <v>354</v>
      </c>
      <c r="C23" s="92"/>
    </row>
    <row r="24" spans="1:3" x14ac:dyDescent="0.35">
      <c r="B24" s="55" t="s">
        <v>355</v>
      </c>
      <c r="C24" s="59" t="str">
        <f>IF(ZE!E11,"Es wurde bereits eine DSFA für einen ähnlichen Verarbeitungsvorgang durchgeführt.","Nein, es liegt keine DSFA vor.")</f>
        <v>Nein, es liegt keine DSFA vor.</v>
      </c>
    </row>
    <row r="25" spans="1:3" ht="29" x14ac:dyDescent="0.35">
      <c r="B25" s="55" t="s">
        <v>357</v>
      </c>
      <c r="C25" s="92"/>
    </row>
    <row r="26" spans="1:3" x14ac:dyDescent="0.35">
      <c r="B26" s="55" t="s">
        <v>229</v>
      </c>
      <c r="C26" s="59" t="str">
        <f>IF(ZE!E13,"Es kann unter Umständen auf eine bestehende DSFA verwiesen werden.","Nein, es liegt keine DSFA vor.")</f>
        <v>Nein, es liegt keine DSFA vor.</v>
      </c>
    </row>
    <row r="27" spans="1:3" ht="29" x14ac:dyDescent="0.35">
      <c r="B27" s="55" t="s">
        <v>358</v>
      </c>
      <c r="C27" s="92"/>
    </row>
    <row r="28" spans="1:3" ht="15" thickBot="1" x14ac:dyDescent="0.4">
      <c r="B28" s="63" t="s">
        <v>375</v>
      </c>
      <c r="C28" s="64" t="str">
        <f>IF(ZE!E12,"Für die Datenverarbeitung besteht eine Ausnahme.","Die Datenverarbeitung wird von den Ausnahmen nicht erfasst.")</f>
        <v>Die Datenverarbeitung wird von den Ausnahmen nicht erfasst.</v>
      </c>
    </row>
    <row r="29" spans="1:3" ht="6" customHeight="1" x14ac:dyDescent="0.35">
      <c r="B29" s="51"/>
      <c r="C29" s="45"/>
    </row>
    <row r="30" spans="1:3" x14ac:dyDescent="0.35">
      <c r="A30" s="3" t="s">
        <v>66</v>
      </c>
      <c r="B30" s="18" t="s">
        <v>377</v>
      </c>
      <c r="C30" s="97"/>
    </row>
    <row r="31" spans="1:3" ht="6" customHeight="1" thickBot="1" x14ac:dyDescent="0.4">
      <c r="B31" s="51"/>
      <c r="C31" s="45"/>
    </row>
    <row r="32" spans="1:3" ht="47.25" customHeight="1" x14ac:dyDescent="0.35">
      <c r="B32" s="65" t="s">
        <v>359</v>
      </c>
      <c r="C32" s="93" t="str">
        <f>IF(AND(ZE!D18,ZE!D24),"Die Durchführung einer DSFA ist notwendig! Dafür können jedoch ggf. Angaben aus einer vom Produktlieferanten erarbeiteten DSFA verwendet werden.",IF(ZE!D24,"Die Durchführung einer DSFA ist notwendig!","Es besteht keine Notwendigkeit!"))</f>
        <v>Es besteht keine Notwendigkeit!</v>
      </c>
    </row>
    <row r="33" spans="2:3" ht="55.5" customHeight="1" thickBot="1" x14ac:dyDescent="0.4">
      <c r="B33" s="99" t="s">
        <v>390</v>
      </c>
      <c r="C33" s="100" t="str">
        <f>IF(ZE!D25,"Es besteht ein möglicher Konflikt in den Antworten!","")</f>
        <v/>
      </c>
    </row>
    <row r="34" spans="2:3" x14ac:dyDescent="0.35">
      <c r="B34" s="51"/>
      <c r="C34" s="45"/>
    </row>
    <row r="35" spans="2:3" ht="66" customHeight="1" x14ac:dyDescent="0.35">
      <c r="B35" s="122" t="s">
        <v>385</v>
      </c>
      <c r="C35" s="122"/>
    </row>
  </sheetData>
  <sheetProtection sheet="1" selectLockedCells="1"/>
  <mergeCells count="1">
    <mergeCell ref="B35:C35"/>
  </mergeCells>
  <conditionalFormatting sqref="C32">
    <cfRule type="cellIs" dxfId="14" priority="2" operator="equal">
      <formula>"Die Durchführung einer DSFA ist notwendig! Dafür können jedoch ggf. Angaben aus einer vom Produktlieferanten erarbeiteten DSFA verwendet werden."</formula>
    </cfRule>
    <cfRule type="cellIs" dxfId="13" priority="3" operator="equal">
      <formula>"Es besteht keine Notwendigkeit!"</formula>
    </cfRule>
    <cfRule type="cellIs" dxfId="12" priority="4" operator="equal">
      <formula>"Die Durchführung einer DSFA ist notwendig!"</formula>
    </cfRule>
  </conditionalFormatting>
  <conditionalFormatting sqref="C33">
    <cfRule type="cellIs" dxfId="11" priority="1" operator="equal">
      <formula>"Es besteht ein möglicher Konflikt in den Antworten!"</formula>
    </cfRule>
  </conditionalFormatting>
  <dataValidations count="1">
    <dataValidation type="list" allowBlank="1" showInputMessage="1" showErrorMessage="1" sqref="C4" xr:uid="{71AD704D-E31F-4F6A-8ADE-2F1D646DB9B0}">
      <formula1>"Verantwortliche(r),Auftragsverarbeiter,Andere"</formula1>
    </dataValidation>
  </dataValidations>
  <pageMargins left="0.9055118110236221" right="0.70866141732283472" top="0.98425196850393704" bottom="0.78740157480314965" header="0.51181102362204722" footer="0.31496062992125984"/>
  <pageSetup paperSize="9" scale="79" fitToHeight="0" orientation="landscape" horizontalDpi="300" r:id="rId1"/>
  <headerFooter>
    <oddHeader>&amp;C&amp;"-,Fett"&amp;14Prüfung der Notwendigkeit zur Durchführung einer Datenschutz-Folgenabschätzung</oddHeader>
    <oddFooter>&amp;L&amp;D&amp;R&amp;P/&amp;N</oddFooter>
  </headerFooter>
  <rowBreaks count="1" manualBreakCount="1">
    <brk id="17" max="16383" man="1"/>
  </rowBreaks>
  <ignoredErrors>
    <ignoredError sqref="A12 A19 A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outlinePr summaryBelow="0"/>
    <pageSetUpPr fitToPage="1"/>
  </sheetPr>
  <dimension ref="A1:G115"/>
  <sheetViews>
    <sheetView tabSelected="1" zoomScaleNormal="100" workbookViewId="0">
      <pane ySplit="8" topLeftCell="A9" activePane="bottomLeft" state="frozen"/>
      <selection pane="bottomLeft"/>
    </sheetView>
  </sheetViews>
  <sheetFormatPr baseColWidth="10" defaultColWidth="9.1796875" defaultRowHeight="14.5" outlineLevelRow="2" x14ac:dyDescent="0.35"/>
  <cols>
    <col min="1" max="1" width="7.453125" style="2" customWidth="1"/>
    <col min="2" max="2" width="57.54296875" style="1" customWidth="1"/>
    <col min="3" max="3" width="123.1796875" style="1" customWidth="1"/>
    <col min="4" max="4" width="28.81640625" style="1" bestFit="1" customWidth="1"/>
    <col min="5" max="5" width="10.54296875" style="1" customWidth="1"/>
    <col min="6" max="6" width="9.81640625" style="10" hidden="1" customWidth="1"/>
    <col min="7" max="16384" width="9.1796875" style="1"/>
  </cols>
  <sheetData>
    <row r="1" spans="1:7" x14ac:dyDescent="0.35">
      <c r="A1" s="44" t="s">
        <v>389</v>
      </c>
      <c r="B1" s="39"/>
    </row>
    <row r="2" spans="1:7" x14ac:dyDescent="0.35">
      <c r="A2" s="40"/>
      <c r="B2" s="39" t="s">
        <v>325</v>
      </c>
    </row>
    <row r="3" spans="1:7" x14ac:dyDescent="0.35">
      <c r="A3" s="41"/>
      <c r="B3" s="39" t="s">
        <v>323</v>
      </c>
    </row>
    <row r="4" spans="1:7" x14ac:dyDescent="0.35">
      <c r="A4" s="42"/>
      <c r="B4" s="39" t="s">
        <v>388</v>
      </c>
    </row>
    <row r="5" spans="1:7" x14ac:dyDescent="0.35">
      <c r="A5" s="43"/>
      <c r="B5" s="39" t="s">
        <v>346</v>
      </c>
    </row>
    <row r="6" spans="1:7" ht="15" thickBot="1" x14ac:dyDescent="0.4">
      <c r="B6" s="39"/>
    </row>
    <row r="7" spans="1:7" x14ac:dyDescent="0.35">
      <c r="A7" s="27"/>
      <c r="B7" s="28"/>
      <c r="C7" s="28"/>
      <c r="D7" s="28"/>
      <c r="E7" s="29" t="s">
        <v>202</v>
      </c>
      <c r="G7" s="111"/>
    </row>
    <row r="8" spans="1:7" ht="15" thickBot="1" x14ac:dyDescent="0.4">
      <c r="A8" s="30" t="s">
        <v>309</v>
      </c>
      <c r="B8" s="31" t="s">
        <v>1</v>
      </c>
      <c r="C8" s="31" t="s">
        <v>2</v>
      </c>
      <c r="D8" s="31" t="s">
        <v>310</v>
      </c>
      <c r="E8" s="32" t="s">
        <v>201</v>
      </c>
      <c r="F8" s="98" t="s">
        <v>203</v>
      </c>
      <c r="G8" s="112" t="s">
        <v>363</v>
      </c>
    </row>
    <row r="9" spans="1:7" x14ac:dyDescent="0.35">
      <c r="A9" s="22" t="s">
        <v>211</v>
      </c>
      <c r="B9" s="23" t="s">
        <v>193</v>
      </c>
      <c r="C9" s="24"/>
      <c r="D9" s="25"/>
      <c r="E9" s="26"/>
      <c r="F9" s="108"/>
      <c r="G9" s="113"/>
    </row>
    <row r="10" spans="1:7" ht="29" outlineLevel="1" x14ac:dyDescent="0.35">
      <c r="A10" s="5">
        <v>1.1000000000000001</v>
      </c>
      <c r="B10" s="6" t="s">
        <v>205</v>
      </c>
      <c r="C10" s="33" t="s">
        <v>3</v>
      </c>
      <c r="D10" s="19" t="s">
        <v>4</v>
      </c>
      <c r="E10" s="37"/>
      <c r="F10" s="109" t="b">
        <f>IF(E10="Ja",TRUE,FALSE)</f>
        <v>0</v>
      </c>
      <c r="G10" s="113"/>
    </row>
    <row r="11" spans="1:7" ht="29" outlineLevel="1" x14ac:dyDescent="0.35">
      <c r="A11" s="5" t="s">
        <v>212</v>
      </c>
      <c r="B11" s="6" t="s">
        <v>214</v>
      </c>
      <c r="C11" s="33"/>
      <c r="D11" s="19" t="s">
        <v>198</v>
      </c>
      <c r="E11" s="37"/>
      <c r="F11" s="109" t="b">
        <f t="shared" ref="F11:F16" si="0">IF(E11="Ja",TRUE,FALSE)</f>
        <v>0</v>
      </c>
      <c r="G11" s="113"/>
    </row>
    <row r="12" spans="1:7" ht="52" outlineLevel="1" x14ac:dyDescent="0.35">
      <c r="A12" s="5" t="s">
        <v>213</v>
      </c>
      <c r="B12" s="6" t="s">
        <v>379</v>
      </c>
      <c r="C12" s="33" t="s">
        <v>380</v>
      </c>
      <c r="D12" s="19" t="s">
        <v>199</v>
      </c>
      <c r="E12" s="37"/>
      <c r="F12" s="109" t="b">
        <f t="shared" si="0"/>
        <v>0</v>
      </c>
      <c r="G12" s="113"/>
    </row>
    <row r="13" spans="1:7" ht="39" outlineLevel="1" x14ac:dyDescent="0.35">
      <c r="A13" s="5" t="s">
        <v>15</v>
      </c>
      <c r="B13" s="6" t="s">
        <v>353</v>
      </c>
      <c r="C13" s="33" t="s">
        <v>321</v>
      </c>
      <c r="D13" s="19" t="s">
        <v>200</v>
      </c>
      <c r="E13" s="37"/>
      <c r="F13" s="109" t="b">
        <f t="shared" si="0"/>
        <v>0</v>
      </c>
      <c r="G13" s="113"/>
    </row>
    <row r="14" spans="1:7" x14ac:dyDescent="0.35">
      <c r="A14" s="3" t="s">
        <v>29</v>
      </c>
      <c r="B14" s="4" t="s">
        <v>0</v>
      </c>
      <c r="C14" s="34"/>
      <c r="D14" s="18"/>
      <c r="E14" s="21"/>
      <c r="F14" s="18"/>
      <c r="G14" s="113"/>
    </row>
    <row r="15" spans="1:7" ht="29" outlineLevel="1" x14ac:dyDescent="0.35">
      <c r="A15" s="5" t="s">
        <v>30</v>
      </c>
      <c r="B15" s="6" t="s">
        <v>5</v>
      </c>
      <c r="C15" s="33" t="s">
        <v>311</v>
      </c>
      <c r="D15" s="19" t="s">
        <v>6</v>
      </c>
      <c r="E15" s="37"/>
      <c r="F15" s="109" t="b">
        <f t="shared" si="0"/>
        <v>0</v>
      </c>
      <c r="G15" s="113"/>
    </row>
    <row r="16" spans="1:7" ht="58" outlineLevel="1" collapsed="1" x14ac:dyDescent="0.35">
      <c r="A16" s="5" t="s">
        <v>33</v>
      </c>
      <c r="B16" s="6" t="s">
        <v>7</v>
      </c>
      <c r="C16" s="33" t="s">
        <v>322</v>
      </c>
      <c r="D16" s="19" t="s">
        <v>8</v>
      </c>
      <c r="E16" s="37"/>
      <c r="F16" s="109" t="b">
        <f t="shared" si="0"/>
        <v>0</v>
      </c>
      <c r="G16" s="114" t="b">
        <f>ZE!D10</f>
        <v>0</v>
      </c>
    </row>
    <row r="17" spans="1:7" ht="104" hidden="1" outlineLevel="2" x14ac:dyDescent="0.35">
      <c r="A17" s="7" t="s">
        <v>39</v>
      </c>
      <c r="B17" s="8" t="s">
        <v>9</v>
      </c>
      <c r="C17" s="35" t="s">
        <v>381</v>
      </c>
      <c r="D17" s="20"/>
      <c r="E17" s="37"/>
      <c r="F17" s="110" t="b">
        <f>IF(E17="Ja",TRUE,FALSE)</f>
        <v>0</v>
      </c>
      <c r="G17" s="113"/>
    </row>
    <row r="18" spans="1:7" ht="29" hidden="1" outlineLevel="2" x14ac:dyDescent="0.35">
      <c r="A18" s="7" t="s">
        <v>40</v>
      </c>
      <c r="B18" s="8" t="s">
        <v>10</v>
      </c>
      <c r="C18" s="35"/>
      <c r="D18" s="20"/>
      <c r="E18" s="37"/>
      <c r="F18" s="110" t="b">
        <f t="shared" ref="F18:F81" si="1">IF(E18="Ja",TRUE,FALSE)</f>
        <v>0</v>
      </c>
      <c r="G18" s="113"/>
    </row>
    <row r="19" spans="1:7" ht="29" hidden="1" outlineLevel="2" x14ac:dyDescent="0.35">
      <c r="A19" s="7" t="s">
        <v>41</v>
      </c>
      <c r="B19" s="8" t="s">
        <v>11</v>
      </c>
      <c r="C19" s="35" t="s">
        <v>12</v>
      </c>
      <c r="D19" s="20"/>
      <c r="E19" s="37"/>
      <c r="F19" s="110" t="b">
        <f t="shared" si="1"/>
        <v>0</v>
      </c>
      <c r="G19" s="113"/>
    </row>
    <row r="20" spans="1:7" ht="43.5" hidden="1" outlineLevel="2" x14ac:dyDescent="0.35">
      <c r="A20" s="7" t="s">
        <v>42</v>
      </c>
      <c r="B20" s="8" t="s">
        <v>13</v>
      </c>
      <c r="C20" s="35" t="s">
        <v>14</v>
      </c>
      <c r="D20" s="20"/>
      <c r="E20" s="37"/>
      <c r="F20" s="110" t="b">
        <f t="shared" si="1"/>
        <v>0</v>
      </c>
      <c r="G20" s="113"/>
    </row>
    <row r="21" spans="1:7" ht="143" outlineLevel="1" x14ac:dyDescent="0.35">
      <c r="A21" s="5" t="s">
        <v>62</v>
      </c>
      <c r="B21" s="6" t="s">
        <v>16</v>
      </c>
      <c r="C21" s="33" t="s">
        <v>324</v>
      </c>
      <c r="D21" s="19" t="s">
        <v>17</v>
      </c>
      <c r="E21" s="37"/>
      <c r="F21" s="109" t="b">
        <f t="shared" si="1"/>
        <v>0</v>
      </c>
      <c r="G21" s="113"/>
    </row>
    <row r="22" spans="1:7" ht="43.5" outlineLevel="1" x14ac:dyDescent="0.35">
      <c r="A22" s="5" t="s">
        <v>216</v>
      </c>
      <c r="B22" s="6" t="s">
        <v>21</v>
      </c>
      <c r="C22" s="33"/>
      <c r="D22" s="19" t="s">
        <v>22</v>
      </c>
      <c r="E22" s="37"/>
      <c r="F22" s="109" t="b">
        <f t="shared" si="1"/>
        <v>0</v>
      </c>
      <c r="G22" s="113"/>
    </row>
    <row r="23" spans="1:7" ht="43.5" outlineLevel="1" x14ac:dyDescent="0.35">
      <c r="A23" s="5" t="s">
        <v>217</v>
      </c>
      <c r="B23" s="6" t="s">
        <v>23</v>
      </c>
      <c r="C23" s="33"/>
      <c r="D23" s="19" t="s">
        <v>22</v>
      </c>
      <c r="E23" s="37"/>
      <c r="F23" s="109" t="b">
        <f t="shared" si="1"/>
        <v>0</v>
      </c>
      <c r="G23" s="113"/>
    </row>
    <row r="24" spans="1:7" ht="29" outlineLevel="1" x14ac:dyDescent="0.35">
      <c r="A24" s="5" t="s">
        <v>218</v>
      </c>
      <c r="B24" s="6" t="s">
        <v>24</v>
      </c>
      <c r="C24" s="33" t="s">
        <v>25</v>
      </c>
      <c r="D24" s="19" t="s">
        <v>26</v>
      </c>
      <c r="E24" s="37"/>
      <c r="F24" s="109" t="b">
        <f t="shared" si="1"/>
        <v>0</v>
      </c>
      <c r="G24" s="113"/>
    </row>
    <row r="25" spans="1:7" ht="72.5" outlineLevel="1" x14ac:dyDescent="0.35">
      <c r="A25" s="5" t="s">
        <v>219</v>
      </c>
      <c r="B25" s="6" t="s">
        <v>27</v>
      </c>
      <c r="C25" s="33"/>
      <c r="D25" s="19" t="s">
        <v>26</v>
      </c>
      <c r="E25" s="37"/>
      <c r="F25" s="109" t="b">
        <f>IF(E25="Ja",TRUE,FALSE)</f>
        <v>0</v>
      </c>
      <c r="G25" s="113"/>
    </row>
    <row r="26" spans="1:7" ht="52" outlineLevel="1" x14ac:dyDescent="0.35">
      <c r="A26" s="5" t="s">
        <v>220</v>
      </c>
      <c r="B26" s="6" t="s">
        <v>18</v>
      </c>
      <c r="C26" s="33" t="s">
        <v>19</v>
      </c>
      <c r="D26" s="19" t="s">
        <v>20</v>
      </c>
      <c r="E26" s="37"/>
      <c r="F26" s="109" t="b">
        <f>IF(E26="Ja",TRUE,FALSE)</f>
        <v>0</v>
      </c>
      <c r="G26" s="113"/>
    </row>
    <row r="27" spans="1:7" x14ac:dyDescent="0.35">
      <c r="A27" s="3" t="s">
        <v>66</v>
      </c>
      <c r="B27" s="4" t="s">
        <v>28</v>
      </c>
      <c r="C27" s="34"/>
      <c r="D27" s="18"/>
      <c r="E27" s="21"/>
      <c r="F27" s="108"/>
      <c r="G27" s="113"/>
    </row>
    <row r="28" spans="1:7" ht="87" outlineLevel="1" collapsed="1" x14ac:dyDescent="0.35">
      <c r="A28" s="5" t="s">
        <v>69</v>
      </c>
      <c r="B28" s="6" t="s">
        <v>31</v>
      </c>
      <c r="C28" s="33"/>
      <c r="D28" s="19" t="s">
        <v>32</v>
      </c>
      <c r="E28" s="37"/>
      <c r="F28" s="109" t="b">
        <f t="shared" si="1"/>
        <v>0</v>
      </c>
      <c r="G28" s="114" t="b">
        <f>ZE!D29</f>
        <v>0</v>
      </c>
    </row>
    <row r="29" spans="1:7" ht="29" hidden="1" outlineLevel="2" x14ac:dyDescent="0.35">
      <c r="A29" s="7" t="s">
        <v>70</v>
      </c>
      <c r="B29" s="8" t="s">
        <v>34</v>
      </c>
      <c r="C29" s="35" t="s">
        <v>326</v>
      </c>
      <c r="D29" s="20"/>
      <c r="E29" s="37"/>
      <c r="F29" s="110" t="b">
        <f t="shared" si="1"/>
        <v>0</v>
      </c>
      <c r="G29" s="113"/>
    </row>
    <row r="30" spans="1:7" ht="29" hidden="1" outlineLevel="2" x14ac:dyDescent="0.35">
      <c r="A30" s="7" t="s">
        <v>71</v>
      </c>
      <c r="B30" s="8" t="s">
        <v>35</v>
      </c>
      <c r="C30" s="35" t="s">
        <v>328</v>
      </c>
      <c r="D30" s="20" t="s">
        <v>329</v>
      </c>
      <c r="E30" s="37"/>
      <c r="F30" s="110" t="b">
        <f t="shared" si="1"/>
        <v>0</v>
      </c>
      <c r="G30" s="113"/>
    </row>
    <row r="31" spans="1:7" ht="43.5" hidden="1" outlineLevel="2" x14ac:dyDescent="0.35">
      <c r="A31" s="7" t="s">
        <v>72</v>
      </c>
      <c r="B31" s="8" t="s">
        <v>36</v>
      </c>
      <c r="C31" s="35" t="s">
        <v>327</v>
      </c>
      <c r="D31" s="20"/>
      <c r="E31" s="37"/>
      <c r="F31" s="110" t="b">
        <f t="shared" si="1"/>
        <v>0</v>
      </c>
      <c r="G31" s="113"/>
    </row>
    <row r="32" spans="1:7" ht="58" outlineLevel="1" collapsed="1" x14ac:dyDescent="0.35">
      <c r="A32" s="5" t="s">
        <v>76</v>
      </c>
      <c r="B32" s="6" t="s">
        <v>37</v>
      </c>
      <c r="C32" s="33"/>
      <c r="D32" s="19" t="s">
        <v>38</v>
      </c>
      <c r="E32" s="37"/>
      <c r="F32" s="109" t="b">
        <f t="shared" si="1"/>
        <v>0</v>
      </c>
      <c r="G32" s="114" t="b">
        <f>ZE!D30</f>
        <v>0</v>
      </c>
    </row>
    <row r="33" spans="1:7" ht="58" hidden="1" outlineLevel="2" x14ac:dyDescent="0.35">
      <c r="A33" s="7" t="s">
        <v>230</v>
      </c>
      <c r="B33" s="8" t="s">
        <v>143</v>
      </c>
      <c r="C33" s="35" t="s">
        <v>43</v>
      </c>
      <c r="D33" s="20" t="s">
        <v>51</v>
      </c>
      <c r="E33" s="37"/>
      <c r="F33" s="110" t="b">
        <f t="shared" si="1"/>
        <v>0</v>
      </c>
      <c r="G33" s="113"/>
    </row>
    <row r="34" spans="1:7" ht="39" hidden="1" outlineLevel="2" x14ac:dyDescent="0.35">
      <c r="A34" s="7" t="s">
        <v>231</v>
      </c>
      <c r="B34" s="8" t="s">
        <v>44</v>
      </c>
      <c r="C34" s="35" t="s">
        <v>45</v>
      </c>
      <c r="D34" s="20" t="s">
        <v>46</v>
      </c>
      <c r="E34" s="37"/>
      <c r="F34" s="110" t="b">
        <f t="shared" si="1"/>
        <v>0</v>
      </c>
      <c r="G34" s="113"/>
    </row>
    <row r="35" spans="1:7" ht="43.5" hidden="1" outlineLevel="2" x14ac:dyDescent="0.35">
      <c r="A35" s="7" t="s">
        <v>232</v>
      </c>
      <c r="B35" s="8" t="s">
        <v>47</v>
      </c>
      <c r="C35" s="35" t="s">
        <v>48</v>
      </c>
      <c r="D35" s="20" t="s">
        <v>46</v>
      </c>
      <c r="E35" s="37"/>
      <c r="F35" s="110" t="b">
        <f t="shared" si="1"/>
        <v>0</v>
      </c>
      <c r="G35" s="113"/>
    </row>
    <row r="36" spans="1:7" ht="29" hidden="1" outlineLevel="2" x14ac:dyDescent="0.35">
      <c r="A36" s="7" t="s">
        <v>233</v>
      </c>
      <c r="B36" s="8" t="s">
        <v>49</v>
      </c>
      <c r="C36" s="35"/>
      <c r="D36" s="20" t="s">
        <v>46</v>
      </c>
      <c r="E36" s="37"/>
      <c r="F36" s="110" t="b">
        <f t="shared" si="1"/>
        <v>0</v>
      </c>
      <c r="G36" s="113"/>
    </row>
    <row r="37" spans="1:7" ht="43.5" hidden="1" outlineLevel="2" x14ac:dyDescent="0.35">
      <c r="A37" s="7" t="s">
        <v>234</v>
      </c>
      <c r="B37" s="8" t="s">
        <v>50</v>
      </c>
      <c r="C37" s="35" t="s">
        <v>312</v>
      </c>
      <c r="D37" s="20" t="s">
        <v>248</v>
      </c>
      <c r="E37" s="37"/>
      <c r="F37" s="110" t="b">
        <f t="shared" si="1"/>
        <v>0</v>
      </c>
      <c r="G37" s="113"/>
    </row>
    <row r="38" spans="1:7" ht="87" hidden="1" outlineLevel="2" x14ac:dyDescent="0.35">
      <c r="A38" s="7" t="s">
        <v>235</v>
      </c>
      <c r="B38" s="8" t="s">
        <v>52</v>
      </c>
      <c r="C38" s="35" t="s">
        <v>313</v>
      </c>
      <c r="D38" s="20" t="s">
        <v>53</v>
      </c>
      <c r="E38" s="37"/>
      <c r="F38" s="110" t="b">
        <f t="shared" si="1"/>
        <v>0</v>
      </c>
      <c r="G38" s="113"/>
    </row>
    <row r="39" spans="1:7" ht="65" hidden="1" outlineLevel="2" x14ac:dyDescent="0.35">
      <c r="A39" s="7" t="s">
        <v>236</v>
      </c>
      <c r="B39" s="8" t="s">
        <v>54</v>
      </c>
      <c r="C39" s="35" t="s">
        <v>314</v>
      </c>
      <c r="D39" s="20" t="s">
        <v>55</v>
      </c>
      <c r="E39" s="37"/>
      <c r="F39" s="110" t="b">
        <f t="shared" si="1"/>
        <v>0</v>
      </c>
      <c r="G39" s="113"/>
    </row>
    <row r="40" spans="1:7" ht="29" hidden="1" outlineLevel="2" x14ac:dyDescent="0.35">
      <c r="A40" s="7" t="s">
        <v>237</v>
      </c>
      <c r="B40" s="8" t="s">
        <v>56</v>
      </c>
      <c r="C40" s="35" t="s">
        <v>57</v>
      </c>
      <c r="D40" s="20" t="s">
        <v>46</v>
      </c>
      <c r="E40" s="37"/>
      <c r="F40" s="110" t="b">
        <f t="shared" si="1"/>
        <v>0</v>
      </c>
      <c r="G40" s="113"/>
    </row>
    <row r="41" spans="1:7" ht="43.5" hidden="1" outlineLevel="2" x14ac:dyDescent="0.35">
      <c r="A41" s="7" t="s">
        <v>238</v>
      </c>
      <c r="B41" s="8" t="s">
        <v>58</v>
      </c>
      <c r="C41" s="35" t="s">
        <v>59</v>
      </c>
      <c r="D41" s="20" t="s">
        <v>60</v>
      </c>
      <c r="E41" s="37"/>
      <c r="F41" s="110" t="b">
        <f t="shared" si="1"/>
        <v>0</v>
      </c>
      <c r="G41" s="113"/>
    </row>
    <row r="42" spans="1:7" ht="91" hidden="1" outlineLevel="2" x14ac:dyDescent="0.35">
      <c r="A42" s="7" t="s">
        <v>239</v>
      </c>
      <c r="B42" s="8" t="s">
        <v>61</v>
      </c>
      <c r="C42" s="35" t="s">
        <v>330</v>
      </c>
      <c r="D42" s="20" t="s">
        <v>22</v>
      </c>
      <c r="E42" s="37"/>
      <c r="F42" s="110" t="b">
        <f t="shared" si="1"/>
        <v>0</v>
      </c>
      <c r="G42" s="113"/>
    </row>
    <row r="43" spans="1:7" ht="29" outlineLevel="1" collapsed="1" x14ac:dyDescent="0.35">
      <c r="A43" s="5" t="s">
        <v>77</v>
      </c>
      <c r="B43" s="6" t="s">
        <v>63</v>
      </c>
      <c r="C43" s="33" t="s">
        <v>242</v>
      </c>
      <c r="D43" s="19" t="s">
        <v>243</v>
      </c>
      <c r="E43" s="37"/>
      <c r="F43" s="109" t="b">
        <f t="shared" si="1"/>
        <v>0</v>
      </c>
      <c r="G43" s="114" t="b">
        <f>ZE!D31</f>
        <v>0</v>
      </c>
    </row>
    <row r="44" spans="1:7" ht="169" hidden="1" outlineLevel="2" x14ac:dyDescent="0.35">
      <c r="A44" s="7" t="s">
        <v>240</v>
      </c>
      <c r="B44" s="8" t="s">
        <v>64</v>
      </c>
      <c r="C44" s="35" t="s">
        <v>331</v>
      </c>
      <c r="D44" s="20"/>
      <c r="E44" s="37"/>
      <c r="F44" s="110" t="b">
        <f t="shared" si="1"/>
        <v>0</v>
      </c>
      <c r="G44" s="113"/>
    </row>
    <row r="45" spans="1:7" ht="104" hidden="1" outlineLevel="2" x14ac:dyDescent="0.35">
      <c r="A45" s="7" t="s">
        <v>241</v>
      </c>
      <c r="B45" s="8" t="s">
        <v>65</v>
      </c>
      <c r="C45" s="35" t="s">
        <v>382</v>
      </c>
      <c r="D45" s="20" t="s">
        <v>22</v>
      </c>
      <c r="E45" s="37"/>
      <c r="F45" s="110" t="b">
        <f t="shared" si="1"/>
        <v>0</v>
      </c>
      <c r="G45" s="113"/>
    </row>
    <row r="46" spans="1:7" x14ac:dyDescent="0.35">
      <c r="A46" s="3" t="s">
        <v>115</v>
      </c>
      <c r="B46" s="116" t="s">
        <v>387</v>
      </c>
      <c r="C46" s="34"/>
      <c r="D46" s="18"/>
      <c r="E46" s="21"/>
      <c r="F46" s="108"/>
      <c r="G46" s="113"/>
    </row>
    <row r="47" spans="1:7" ht="72.5" outlineLevel="1" collapsed="1" x14ac:dyDescent="0.35">
      <c r="A47" s="5" t="s">
        <v>117</v>
      </c>
      <c r="B47" s="6" t="s">
        <v>68</v>
      </c>
      <c r="C47" s="33" t="s">
        <v>332</v>
      </c>
      <c r="D47" s="19" t="s">
        <v>253</v>
      </c>
      <c r="E47" s="37"/>
      <c r="F47" s="109" t="b">
        <f t="shared" si="1"/>
        <v>0</v>
      </c>
      <c r="G47" s="114" t="b">
        <f>ZE!D34</f>
        <v>0</v>
      </c>
    </row>
    <row r="48" spans="1:7" ht="29" hidden="1" outlineLevel="2" x14ac:dyDescent="0.35">
      <c r="A48" s="7" t="s">
        <v>120</v>
      </c>
      <c r="B48" s="8" t="s">
        <v>73</v>
      </c>
      <c r="C48" s="35" t="s">
        <v>333</v>
      </c>
      <c r="D48" s="20"/>
      <c r="E48" s="37"/>
      <c r="F48" s="110" t="b">
        <f t="shared" si="1"/>
        <v>0</v>
      </c>
      <c r="G48" s="113"/>
    </row>
    <row r="49" spans="1:7" ht="29" hidden="1" outlineLevel="2" x14ac:dyDescent="0.35">
      <c r="A49" s="7" t="s">
        <v>121</v>
      </c>
      <c r="B49" s="8" t="s">
        <v>74</v>
      </c>
      <c r="C49" s="35" t="s">
        <v>75</v>
      </c>
      <c r="D49" s="20"/>
      <c r="E49" s="37"/>
      <c r="F49" s="110" t="b">
        <f t="shared" si="1"/>
        <v>0</v>
      </c>
      <c r="G49" s="113"/>
    </row>
    <row r="50" spans="1:7" ht="91" hidden="1" outlineLevel="2" x14ac:dyDescent="0.35">
      <c r="A50" s="7" t="s">
        <v>122</v>
      </c>
      <c r="B50" s="8" t="s">
        <v>61</v>
      </c>
      <c r="C50" s="35" t="s">
        <v>330</v>
      </c>
      <c r="D50" s="20" t="s">
        <v>22</v>
      </c>
      <c r="E50" s="37"/>
      <c r="F50" s="110" t="b">
        <f t="shared" si="1"/>
        <v>0</v>
      </c>
      <c r="G50" s="113"/>
    </row>
    <row r="51" spans="1:7" ht="195" outlineLevel="1" x14ac:dyDescent="0.35">
      <c r="A51" s="5" t="s">
        <v>131</v>
      </c>
      <c r="B51" s="6" t="s">
        <v>252</v>
      </c>
      <c r="C51" s="33" t="s">
        <v>334</v>
      </c>
      <c r="D51" s="19" t="s">
        <v>254</v>
      </c>
      <c r="E51" s="37"/>
      <c r="F51" s="109" t="b">
        <f t="shared" si="1"/>
        <v>0</v>
      </c>
      <c r="G51" s="113"/>
    </row>
    <row r="52" spans="1:7" ht="78" outlineLevel="1" x14ac:dyDescent="0.35">
      <c r="A52" s="5" t="s">
        <v>134</v>
      </c>
      <c r="B52" s="6" t="s">
        <v>78</v>
      </c>
      <c r="C52" s="33" t="s">
        <v>335</v>
      </c>
      <c r="D52" s="19" t="s">
        <v>255</v>
      </c>
      <c r="E52" s="37"/>
      <c r="F52" s="109" t="b">
        <f t="shared" si="1"/>
        <v>0</v>
      </c>
      <c r="G52" s="113"/>
    </row>
    <row r="53" spans="1:7" ht="104" outlineLevel="1" x14ac:dyDescent="0.35">
      <c r="A53" s="5" t="s">
        <v>141</v>
      </c>
      <c r="B53" s="6" t="s">
        <v>79</v>
      </c>
      <c r="C53" s="33" t="s">
        <v>383</v>
      </c>
      <c r="D53" s="19" t="s">
        <v>256</v>
      </c>
      <c r="E53" s="37"/>
      <c r="F53" s="109" t="b">
        <f t="shared" si="1"/>
        <v>0</v>
      </c>
      <c r="G53" s="113"/>
    </row>
    <row r="54" spans="1:7" ht="101.5" outlineLevel="1" x14ac:dyDescent="0.35">
      <c r="A54" s="5" t="s">
        <v>152</v>
      </c>
      <c r="B54" s="6" t="s">
        <v>80</v>
      </c>
      <c r="C54" s="33" t="s">
        <v>315</v>
      </c>
      <c r="D54" s="19" t="s">
        <v>257</v>
      </c>
      <c r="E54" s="37"/>
      <c r="F54" s="109" t="b">
        <f t="shared" si="1"/>
        <v>0</v>
      </c>
      <c r="G54" s="113"/>
    </row>
    <row r="55" spans="1:7" ht="130" outlineLevel="1" x14ac:dyDescent="0.35">
      <c r="A55" s="5" t="s">
        <v>155</v>
      </c>
      <c r="B55" s="6" t="s">
        <v>81</v>
      </c>
      <c r="C55" s="33" t="s">
        <v>336</v>
      </c>
      <c r="D55" s="19" t="s">
        <v>258</v>
      </c>
      <c r="E55" s="37"/>
      <c r="F55" s="109" t="b">
        <f t="shared" si="1"/>
        <v>0</v>
      </c>
      <c r="G55" s="113"/>
    </row>
    <row r="56" spans="1:7" ht="91" outlineLevel="1" collapsed="1" x14ac:dyDescent="0.35">
      <c r="A56" s="5" t="s">
        <v>162</v>
      </c>
      <c r="B56" s="6" t="s">
        <v>82</v>
      </c>
      <c r="C56" s="33" t="s">
        <v>83</v>
      </c>
      <c r="D56" s="19" t="s">
        <v>259</v>
      </c>
      <c r="E56" s="37"/>
      <c r="F56" s="109" t="b">
        <f t="shared" si="1"/>
        <v>0</v>
      </c>
      <c r="G56" s="114" t="b">
        <f>ZE!D40</f>
        <v>0</v>
      </c>
    </row>
    <row r="57" spans="1:7" ht="29" hidden="1" outlineLevel="2" x14ac:dyDescent="0.35">
      <c r="A57" s="7" t="s">
        <v>84</v>
      </c>
      <c r="B57" s="8" t="s">
        <v>91</v>
      </c>
      <c r="C57" s="35" t="s">
        <v>92</v>
      </c>
      <c r="D57" s="20" t="s">
        <v>93</v>
      </c>
      <c r="E57" s="37"/>
      <c r="F57" s="110" t="b">
        <f t="shared" si="1"/>
        <v>0</v>
      </c>
      <c r="G57" s="113"/>
    </row>
    <row r="58" spans="1:7" ht="78" hidden="1" outlineLevel="2" x14ac:dyDescent="0.35">
      <c r="A58" s="7" t="s">
        <v>85</v>
      </c>
      <c r="B58" s="8" t="s">
        <v>94</v>
      </c>
      <c r="C58" s="35" t="s">
        <v>316</v>
      </c>
      <c r="D58" s="20" t="s">
        <v>95</v>
      </c>
      <c r="E58" s="37"/>
      <c r="F58" s="110" t="b">
        <f t="shared" si="1"/>
        <v>0</v>
      </c>
      <c r="G58" s="113"/>
    </row>
    <row r="59" spans="1:7" ht="43.5" hidden="1" outlineLevel="2" x14ac:dyDescent="0.35">
      <c r="A59" s="7" t="s">
        <v>86</v>
      </c>
      <c r="B59" s="8" t="s">
        <v>96</v>
      </c>
      <c r="C59" s="35" t="s">
        <v>97</v>
      </c>
      <c r="D59" s="20" t="s">
        <v>95</v>
      </c>
      <c r="E59" s="37"/>
      <c r="F59" s="110" t="b">
        <f t="shared" si="1"/>
        <v>0</v>
      </c>
      <c r="G59" s="113"/>
    </row>
    <row r="60" spans="1:7" ht="29" hidden="1" outlineLevel="2" x14ac:dyDescent="0.35">
      <c r="A60" s="7" t="s">
        <v>87</v>
      </c>
      <c r="B60" s="8" t="s">
        <v>98</v>
      </c>
      <c r="C60" s="35"/>
      <c r="D60" s="20" t="s">
        <v>95</v>
      </c>
      <c r="E60" s="37"/>
      <c r="F60" s="110" t="b">
        <f t="shared" si="1"/>
        <v>0</v>
      </c>
      <c r="G60" s="113"/>
    </row>
    <row r="61" spans="1:7" ht="29" hidden="1" outlineLevel="2" x14ac:dyDescent="0.35">
      <c r="A61" s="7" t="s">
        <v>88</v>
      </c>
      <c r="B61" s="8" t="s">
        <v>99</v>
      </c>
      <c r="C61" s="35"/>
      <c r="D61" s="20" t="s">
        <v>95</v>
      </c>
      <c r="E61" s="37"/>
      <c r="F61" s="110" t="b">
        <f t="shared" si="1"/>
        <v>0</v>
      </c>
      <c r="G61" s="113"/>
    </row>
    <row r="62" spans="1:7" ht="29" hidden="1" outlineLevel="2" x14ac:dyDescent="0.35">
      <c r="A62" s="7" t="s">
        <v>89</v>
      </c>
      <c r="B62" s="8" t="s">
        <v>100</v>
      </c>
      <c r="C62" s="35"/>
      <c r="D62" s="20" t="s">
        <v>95</v>
      </c>
      <c r="E62" s="37"/>
      <c r="F62" s="110" t="b">
        <f t="shared" si="1"/>
        <v>0</v>
      </c>
      <c r="G62" s="113"/>
    </row>
    <row r="63" spans="1:7" ht="78" hidden="1" outlineLevel="2" x14ac:dyDescent="0.35">
      <c r="A63" s="7" t="s">
        <v>90</v>
      </c>
      <c r="B63" s="8" t="s">
        <v>101</v>
      </c>
      <c r="C63" s="35" t="s">
        <v>337</v>
      </c>
      <c r="D63" s="20" t="s">
        <v>102</v>
      </c>
      <c r="E63" s="37"/>
      <c r="F63" s="110" t="b">
        <f t="shared" si="1"/>
        <v>0</v>
      </c>
      <c r="G63" s="113"/>
    </row>
    <row r="64" spans="1:7" ht="156" outlineLevel="1" x14ac:dyDescent="0.35">
      <c r="A64" s="5" t="s">
        <v>165</v>
      </c>
      <c r="B64" s="6" t="s">
        <v>103</v>
      </c>
      <c r="C64" s="33" t="s">
        <v>338</v>
      </c>
      <c r="D64" s="19" t="s">
        <v>260</v>
      </c>
      <c r="E64" s="37"/>
      <c r="F64" s="109" t="b">
        <f t="shared" si="1"/>
        <v>0</v>
      </c>
      <c r="G64" s="113"/>
    </row>
    <row r="65" spans="1:7" ht="101.5" outlineLevel="1" x14ac:dyDescent="0.35">
      <c r="A65" s="5" t="s">
        <v>166</v>
      </c>
      <c r="B65" s="6" t="s">
        <v>104</v>
      </c>
      <c r="C65" s="33" t="s">
        <v>339</v>
      </c>
      <c r="D65" s="19" t="s">
        <v>261</v>
      </c>
      <c r="E65" s="37"/>
      <c r="F65" s="109" t="b">
        <f t="shared" si="1"/>
        <v>0</v>
      </c>
      <c r="G65" s="113"/>
    </row>
    <row r="66" spans="1:7" ht="101.5" outlineLevel="1" x14ac:dyDescent="0.35">
      <c r="A66" s="5" t="s">
        <v>249</v>
      </c>
      <c r="B66" s="6" t="s">
        <v>105</v>
      </c>
      <c r="C66" s="33" t="s">
        <v>262</v>
      </c>
      <c r="D66" s="19" t="s">
        <v>263</v>
      </c>
      <c r="E66" s="37"/>
      <c r="F66" s="109" t="b">
        <f t="shared" si="1"/>
        <v>0</v>
      </c>
      <c r="G66" s="113"/>
    </row>
    <row r="67" spans="1:7" ht="72.5" outlineLevel="1" collapsed="1" x14ac:dyDescent="0.35">
      <c r="A67" s="5" t="s">
        <v>250</v>
      </c>
      <c r="B67" s="6" t="s">
        <v>106</v>
      </c>
      <c r="C67" s="33" t="s">
        <v>264</v>
      </c>
      <c r="D67" s="19" t="s">
        <v>265</v>
      </c>
      <c r="E67" s="37"/>
      <c r="F67" s="109" t="b">
        <f t="shared" si="1"/>
        <v>0</v>
      </c>
      <c r="G67" s="114" t="b">
        <f>ZE!D44</f>
        <v>0</v>
      </c>
    </row>
    <row r="68" spans="1:7" ht="91" hidden="1" outlineLevel="2" x14ac:dyDescent="0.35">
      <c r="A68" s="7" t="s">
        <v>107</v>
      </c>
      <c r="B68" s="8" t="s">
        <v>111</v>
      </c>
      <c r="C68" s="35" t="s">
        <v>317</v>
      </c>
      <c r="D68" s="20"/>
      <c r="E68" s="37"/>
      <c r="F68" s="110" t="b">
        <f t="shared" si="1"/>
        <v>0</v>
      </c>
      <c r="G68" s="113"/>
    </row>
    <row r="69" spans="1:7" hidden="1" outlineLevel="2" x14ac:dyDescent="0.35">
      <c r="A69" s="7" t="s">
        <v>108</v>
      </c>
      <c r="B69" s="8" t="s">
        <v>112</v>
      </c>
      <c r="C69" s="35"/>
      <c r="D69" s="20"/>
      <c r="E69" s="37"/>
      <c r="F69" s="110" t="b">
        <f t="shared" si="1"/>
        <v>0</v>
      </c>
      <c r="G69" s="113"/>
    </row>
    <row r="70" spans="1:7" ht="29" hidden="1" outlineLevel="2" x14ac:dyDescent="0.35">
      <c r="A70" s="7" t="s">
        <v>109</v>
      </c>
      <c r="B70" s="8" t="s">
        <v>113</v>
      </c>
      <c r="C70" s="35"/>
      <c r="D70" s="20"/>
      <c r="E70" s="37"/>
      <c r="F70" s="110" t="b">
        <f t="shared" si="1"/>
        <v>0</v>
      </c>
      <c r="G70" s="113"/>
    </row>
    <row r="71" spans="1:7" ht="29" hidden="1" outlineLevel="2" x14ac:dyDescent="0.35">
      <c r="A71" s="7" t="s">
        <v>110</v>
      </c>
      <c r="B71" s="8" t="s">
        <v>114</v>
      </c>
      <c r="C71" s="35"/>
      <c r="D71" s="20"/>
      <c r="E71" s="37"/>
      <c r="F71" s="110" t="b">
        <f t="shared" si="1"/>
        <v>0</v>
      </c>
      <c r="G71" s="113"/>
    </row>
    <row r="72" spans="1:7" ht="29" x14ac:dyDescent="0.35">
      <c r="A72" s="3" t="s">
        <v>171</v>
      </c>
      <c r="B72" s="4" t="s">
        <v>116</v>
      </c>
      <c r="C72" s="9" t="s">
        <v>340</v>
      </c>
      <c r="D72" s="18"/>
      <c r="E72" s="21"/>
      <c r="F72" s="108"/>
      <c r="G72" s="113"/>
    </row>
    <row r="73" spans="1:7" ht="101.5" outlineLevel="1" collapsed="1" x14ac:dyDescent="0.35">
      <c r="A73" s="5" t="s">
        <v>172</v>
      </c>
      <c r="B73" s="6" t="s">
        <v>118</v>
      </c>
      <c r="C73" s="33"/>
      <c r="D73" s="19" t="s">
        <v>119</v>
      </c>
      <c r="E73" s="37"/>
      <c r="F73" s="109" t="b">
        <f t="shared" si="1"/>
        <v>0</v>
      </c>
      <c r="G73" s="114" t="b">
        <f>ZE!D49</f>
        <v>0</v>
      </c>
    </row>
    <row r="74" spans="1:7" ht="43.5" hidden="1" outlineLevel="2" x14ac:dyDescent="0.35">
      <c r="A74" s="7" t="s">
        <v>266</v>
      </c>
      <c r="B74" s="8" t="s">
        <v>123</v>
      </c>
      <c r="C74" s="35"/>
      <c r="D74" s="20"/>
      <c r="E74" s="37"/>
      <c r="F74" s="110" t="b">
        <f t="shared" si="1"/>
        <v>0</v>
      </c>
      <c r="G74" s="113"/>
    </row>
    <row r="75" spans="1:7" ht="43.5" hidden="1" outlineLevel="2" x14ac:dyDescent="0.35">
      <c r="A75" s="7" t="s">
        <v>267</v>
      </c>
      <c r="B75" s="8" t="s">
        <v>124</v>
      </c>
      <c r="C75" s="35" t="s">
        <v>125</v>
      </c>
      <c r="D75" s="20"/>
      <c r="E75" s="37"/>
      <c r="F75" s="110" t="b">
        <f t="shared" si="1"/>
        <v>0</v>
      </c>
      <c r="G75" s="113"/>
    </row>
    <row r="76" spans="1:7" ht="43.5" hidden="1" outlineLevel="2" x14ac:dyDescent="0.35">
      <c r="A76" s="7" t="s">
        <v>268</v>
      </c>
      <c r="B76" s="8" t="s">
        <v>126</v>
      </c>
      <c r="C76" s="35" t="s">
        <v>298</v>
      </c>
      <c r="D76" s="20"/>
      <c r="E76" s="37"/>
      <c r="F76" s="110" t="b">
        <f t="shared" si="1"/>
        <v>0</v>
      </c>
      <c r="G76" s="113"/>
    </row>
    <row r="77" spans="1:7" ht="43.5" hidden="1" outlineLevel="2" x14ac:dyDescent="0.35">
      <c r="A77" s="7" t="s">
        <v>269</v>
      </c>
      <c r="B77" s="8" t="s">
        <v>127</v>
      </c>
      <c r="C77" s="35" t="s">
        <v>128</v>
      </c>
      <c r="D77" s="20"/>
      <c r="E77" s="37"/>
      <c r="F77" s="110" t="b">
        <f t="shared" si="1"/>
        <v>0</v>
      </c>
      <c r="G77" s="113"/>
    </row>
    <row r="78" spans="1:7" ht="43.5" hidden="1" outlineLevel="2" x14ac:dyDescent="0.35">
      <c r="A78" s="7" t="s">
        <v>270</v>
      </c>
      <c r="B78" s="8" t="s">
        <v>129</v>
      </c>
      <c r="C78" s="35"/>
      <c r="D78" s="20"/>
      <c r="E78" s="37"/>
      <c r="F78" s="110" t="b">
        <f t="shared" si="1"/>
        <v>0</v>
      </c>
      <c r="G78" s="113"/>
    </row>
    <row r="79" spans="1:7" ht="43.5" hidden="1" outlineLevel="2" x14ac:dyDescent="0.35">
      <c r="A79" s="7" t="s">
        <v>271</v>
      </c>
      <c r="B79" s="8" t="s">
        <v>130</v>
      </c>
      <c r="C79" s="35"/>
      <c r="D79" s="20"/>
      <c r="E79" s="37"/>
      <c r="F79" s="110" t="b">
        <f t="shared" si="1"/>
        <v>0</v>
      </c>
      <c r="G79" s="113"/>
    </row>
    <row r="80" spans="1:7" ht="72.5" outlineLevel="1" x14ac:dyDescent="0.35">
      <c r="A80" s="5" t="s">
        <v>173</v>
      </c>
      <c r="B80" s="6" t="s">
        <v>132</v>
      </c>
      <c r="C80" s="33" t="s">
        <v>299</v>
      </c>
      <c r="D80" s="19" t="s">
        <v>133</v>
      </c>
      <c r="E80" s="37"/>
      <c r="F80" s="109" t="b">
        <f t="shared" si="1"/>
        <v>0</v>
      </c>
      <c r="G80" s="113"/>
    </row>
    <row r="81" spans="1:7" ht="101.5" outlineLevel="1" collapsed="1" x14ac:dyDescent="0.35">
      <c r="A81" s="5" t="s">
        <v>174</v>
      </c>
      <c r="B81" s="6" t="s">
        <v>135</v>
      </c>
      <c r="C81" s="33" t="s">
        <v>136</v>
      </c>
      <c r="D81" s="19" t="s">
        <v>137</v>
      </c>
      <c r="E81" s="37"/>
      <c r="F81" s="109" t="b">
        <f t="shared" si="1"/>
        <v>0</v>
      </c>
      <c r="G81" s="114" t="b">
        <f>ZE!D51</f>
        <v>0</v>
      </c>
    </row>
    <row r="82" spans="1:7" ht="43.5" hidden="1" outlineLevel="2" x14ac:dyDescent="0.35">
      <c r="A82" s="7" t="s">
        <v>272</v>
      </c>
      <c r="B82" s="8" t="s">
        <v>138</v>
      </c>
      <c r="C82" s="35"/>
      <c r="D82" s="20"/>
      <c r="E82" s="37"/>
      <c r="F82" s="110" t="b">
        <f t="shared" ref="F82:F115" si="2">IF(E82="Ja",TRUE,FALSE)</f>
        <v>0</v>
      </c>
      <c r="G82" s="113"/>
    </row>
    <row r="83" spans="1:7" ht="29" hidden="1" outlineLevel="2" x14ac:dyDescent="0.35">
      <c r="A83" s="7" t="s">
        <v>273</v>
      </c>
      <c r="B83" s="8" t="s">
        <v>139</v>
      </c>
      <c r="C83" s="35"/>
      <c r="D83" s="20"/>
      <c r="E83" s="37"/>
      <c r="F83" s="110" t="b">
        <f t="shared" si="2"/>
        <v>0</v>
      </c>
      <c r="G83" s="113"/>
    </row>
    <row r="84" spans="1:7" ht="195" hidden="1" outlineLevel="2" x14ac:dyDescent="0.35">
      <c r="A84" s="7" t="s">
        <v>274</v>
      </c>
      <c r="B84" s="8" t="s">
        <v>140</v>
      </c>
      <c r="C84" s="35" t="s">
        <v>341</v>
      </c>
      <c r="D84" s="20"/>
      <c r="E84" s="37"/>
      <c r="F84" s="110" t="b">
        <f t="shared" si="2"/>
        <v>0</v>
      </c>
      <c r="G84" s="113"/>
    </row>
    <row r="85" spans="1:7" ht="145" outlineLevel="1" collapsed="1" x14ac:dyDescent="0.35">
      <c r="A85" s="5" t="s">
        <v>175</v>
      </c>
      <c r="B85" s="6" t="s">
        <v>386</v>
      </c>
      <c r="C85" s="33"/>
      <c r="D85" s="19" t="s">
        <v>142</v>
      </c>
      <c r="E85" s="37"/>
      <c r="F85" s="109" t="b">
        <f t="shared" si="2"/>
        <v>0</v>
      </c>
      <c r="G85" s="114" t="b">
        <f>ZE!D52</f>
        <v>0</v>
      </c>
    </row>
    <row r="86" spans="1:7" ht="29" hidden="1" outlineLevel="2" x14ac:dyDescent="0.35">
      <c r="A86" s="7" t="s">
        <v>275</v>
      </c>
      <c r="B86" s="8" t="s">
        <v>143</v>
      </c>
      <c r="C86" s="35" t="s">
        <v>43</v>
      </c>
      <c r="D86" s="20" t="s">
        <v>144</v>
      </c>
      <c r="E86" s="37"/>
      <c r="F86" s="110" t="b">
        <f t="shared" si="2"/>
        <v>0</v>
      </c>
      <c r="G86" s="113"/>
    </row>
    <row r="87" spans="1:7" ht="39" hidden="1" outlineLevel="2" x14ac:dyDescent="0.35">
      <c r="A87" s="7" t="s">
        <v>276</v>
      </c>
      <c r="B87" s="8" t="s">
        <v>44</v>
      </c>
      <c r="C87" s="35" t="s">
        <v>45</v>
      </c>
      <c r="D87" s="20" t="s">
        <v>144</v>
      </c>
      <c r="E87" s="37"/>
      <c r="F87" s="110" t="b">
        <f t="shared" si="2"/>
        <v>0</v>
      </c>
      <c r="G87" s="113"/>
    </row>
    <row r="88" spans="1:7" ht="43.5" hidden="1" outlineLevel="2" x14ac:dyDescent="0.35">
      <c r="A88" s="7" t="s">
        <v>277</v>
      </c>
      <c r="B88" s="8" t="s">
        <v>47</v>
      </c>
      <c r="C88" s="35" t="s">
        <v>48</v>
      </c>
      <c r="D88" s="20" t="s">
        <v>144</v>
      </c>
      <c r="E88" s="37"/>
      <c r="F88" s="110" t="b">
        <f t="shared" si="2"/>
        <v>0</v>
      </c>
      <c r="G88" s="113"/>
    </row>
    <row r="89" spans="1:7" ht="29" hidden="1" outlineLevel="2" x14ac:dyDescent="0.35">
      <c r="A89" s="7" t="s">
        <v>278</v>
      </c>
      <c r="B89" s="8" t="s">
        <v>49</v>
      </c>
      <c r="C89" s="35"/>
      <c r="D89" s="20" t="s">
        <v>144</v>
      </c>
      <c r="E89" s="37"/>
      <c r="F89" s="110" t="b">
        <f t="shared" si="2"/>
        <v>0</v>
      </c>
      <c r="G89" s="113"/>
    </row>
    <row r="90" spans="1:7" ht="39" hidden="1" outlineLevel="2" x14ac:dyDescent="0.35">
      <c r="A90" s="7" t="s">
        <v>279</v>
      </c>
      <c r="B90" s="8" t="s">
        <v>50</v>
      </c>
      <c r="C90" s="35" t="s">
        <v>145</v>
      </c>
      <c r="D90" s="20" t="s">
        <v>147</v>
      </c>
      <c r="E90" s="37"/>
      <c r="F90" s="110" t="b">
        <f t="shared" si="2"/>
        <v>0</v>
      </c>
      <c r="G90" s="113"/>
    </row>
    <row r="91" spans="1:7" ht="52" hidden="1" outlineLevel="2" x14ac:dyDescent="0.35">
      <c r="A91" s="7" t="s">
        <v>280</v>
      </c>
      <c r="B91" s="8" t="s">
        <v>52</v>
      </c>
      <c r="C91" s="35" t="s">
        <v>300</v>
      </c>
      <c r="D91" s="20" t="s">
        <v>146</v>
      </c>
      <c r="E91" s="37"/>
      <c r="F91" s="110" t="b">
        <f t="shared" si="2"/>
        <v>0</v>
      </c>
      <c r="G91" s="113"/>
    </row>
    <row r="92" spans="1:7" ht="39" hidden="1" outlineLevel="2" x14ac:dyDescent="0.35">
      <c r="A92" s="7" t="s">
        <v>281</v>
      </c>
      <c r="B92" s="8" t="s">
        <v>54</v>
      </c>
      <c r="C92" s="35" t="s">
        <v>301</v>
      </c>
      <c r="D92" s="20" t="s">
        <v>148</v>
      </c>
      <c r="E92" s="37"/>
      <c r="F92" s="110" t="b">
        <f t="shared" si="2"/>
        <v>0</v>
      </c>
      <c r="G92" s="113"/>
    </row>
    <row r="93" spans="1:7" ht="29" hidden="1" outlineLevel="2" x14ac:dyDescent="0.35">
      <c r="A93" s="7" t="s">
        <v>282</v>
      </c>
      <c r="B93" s="8" t="s">
        <v>56</v>
      </c>
      <c r="C93" s="35" t="s">
        <v>57</v>
      </c>
      <c r="D93" s="20" t="s">
        <v>144</v>
      </c>
      <c r="E93" s="37"/>
      <c r="F93" s="110" t="b">
        <f t="shared" si="2"/>
        <v>0</v>
      </c>
      <c r="G93" s="113"/>
    </row>
    <row r="94" spans="1:7" ht="43.5" hidden="1" outlineLevel="2" x14ac:dyDescent="0.35">
      <c r="A94" s="7" t="s">
        <v>283</v>
      </c>
      <c r="B94" s="8" t="s">
        <v>58</v>
      </c>
      <c r="C94" s="35" t="s">
        <v>302</v>
      </c>
      <c r="D94" s="20" t="s">
        <v>149</v>
      </c>
      <c r="E94" s="37"/>
      <c r="F94" s="110" t="b">
        <f t="shared" si="2"/>
        <v>0</v>
      </c>
      <c r="G94" s="113"/>
    </row>
    <row r="95" spans="1:7" ht="58" hidden="1" outlineLevel="2" x14ac:dyDescent="0.35">
      <c r="A95" s="7" t="s">
        <v>284</v>
      </c>
      <c r="B95" s="8" t="s">
        <v>150</v>
      </c>
      <c r="C95" s="35" t="s">
        <v>318</v>
      </c>
      <c r="D95" s="20"/>
      <c r="E95" s="37"/>
      <c r="F95" s="110" t="b">
        <f t="shared" si="2"/>
        <v>0</v>
      </c>
      <c r="G95" s="113"/>
    </row>
    <row r="96" spans="1:7" ht="65" hidden="1" outlineLevel="2" x14ac:dyDescent="0.35">
      <c r="A96" s="7" t="s">
        <v>285</v>
      </c>
      <c r="B96" s="8" t="s">
        <v>151</v>
      </c>
      <c r="C96" s="35" t="s">
        <v>303</v>
      </c>
      <c r="D96" s="20"/>
      <c r="E96" s="37"/>
      <c r="F96" s="110" t="b">
        <f t="shared" si="2"/>
        <v>0</v>
      </c>
      <c r="G96" s="113"/>
    </row>
    <row r="97" spans="1:7" ht="78" outlineLevel="1" x14ac:dyDescent="0.35">
      <c r="A97" s="5" t="s">
        <v>176</v>
      </c>
      <c r="B97" s="6" t="s">
        <v>153</v>
      </c>
      <c r="C97" s="33" t="s">
        <v>337</v>
      </c>
      <c r="D97" s="19" t="s">
        <v>154</v>
      </c>
      <c r="E97" s="37"/>
      <c r="F97" s="109" t="b">
        <f t="shared" si="2"/>
        <v>0</v>
      </c>
      <c r="G97" s="113"/>
    </row>
    <row r="98" spans="1:7" ht="116" outlineLevel="1" collapsed="1" x14ac:dyDescent="0.35">
      <c r="A98" s="5" t="s">
        <v>177</v>
      </c>
      <c r="B98" s="6" t="s">
        <v>156</v>
      </c>
      <c r="C98" s="33"/>
      <c r="D98" s="19" t="s">
        <v>157</v>
      </c>
      <c r="E98" s="37"/>
      <c r="F98" s="109" t="b">
        <f t="shared" si="2"/>
        <v>0</v>
      </c>
      <c r="G98" s="114" t="b">
        <f>ZE!D54</f>
        <v>0</v>
      </c>
    </row>
    <row r="99" spans="1:7" ht="29" hidden="1" outlineLevel="2" x14ac:dyDescent="0.35">
      <c r="A99" s="7" t="s">
        <v>286</v>
      </c>
      <c r="B99" s="8" t="s">
        <v>158</v>
      </c>
      <c r="C99" s="35"/>
      <c r="D99" s="20"/>
      <c r="E99" s="37"/>
      <c r="F99" s="110" t="b">
        <f t="shared" si="2"/>
        <v>0</v>
      </c>
      <c r="G99" s="113"/>
    </row>
    <row r="100" spans="1:7" ht="29" hidden="1" outlineLevel="2" x14ac:dyDescent="0.35">
      <c r="A100" s="7" t="s">
        <v>287</v>
      </c>
      <c r="B100" s="8" t="s">
        <v>159</v>
      </c>
      <c r="C100" s="35"/>
      <c r="D100" s="20"/>
      <c r="E100" s="37"/>
      <c r="F100" s="110" t="b">
        <f t="shared" si="2"/>
        <v>0</v>
      </c>
      <c r="G100" s="113"/>
    </row>
    <row r="101" spans="1:7" ht="43.5" hidden="1" outlineLevel="2" x14ac:dyDescent="0.35">
      <c r="A101" s="7" t="s">
        <v>288</v>
      </c>
      <c r="B101" s="8" t="s">
        <v>160</v>
      </c>
      <c r="C101" s="35"/>
      <c r="D101" s="20"/>
      <c r="E101" s="37"/>
      <c r="F101" s="110" t="b">
        <f t="shared" si="2"/>
        <v>0</v>
      </c>
      <c r="G101" s="113"/>
    </row>
    <row r="102" spans="1:7" ht="39" hidden="1" outlineLevel="2" x14ac:dyDescent="0.35">
      <c r="A102" s="7" t="s">
        <v>289</v>
      </c>
      <c r="B102" s="8" t="s">
        <v>161</v>
      </c>
      <c r="C102" s="35" t="s">
        <v>319</v>
      </c>
      <c r="D102" s="20"/>
      <c r="E102" s="37"/>
      <c r="F102" s="110" t="b">
        <f t="shared" si="2"/>
        <v>0</v>
      </c>
      <c r="G102" s="113"/>
    </row>
    <row r="103" spans="1:7" ht="91" outlineLevel="1" x14ac:dyDescent="0.35">
      <c r="A103" s="5" t="s">
        <v>178</v>
      </c>
      <c r="B103" s="6" t="s">
        <v>163</v>
      </c>
      <c r="C103" s="33" t="s">
        <v>342</v>
      </c>
      <c r="D103" s="19" t="s">
        <v>164</v>
      </c>
      <c r="E103" s="37"/>
      <c r="F103" s="109" t="b">
        <f t="shared" si="2"/>
        <v>0</v>
      </c>
      <c r="G103" s="113"/>
    </row>
    <row r="104" spans="1:7" ht="117" outlineLevel="1" x14ac:dyDescent="0.35">
      <c r="A104" s="5" t="s">
        <v>179</v>
      </c>
      <c r="B104" s="6" t="s">
        <v>167</v>
      </c>
      <c r="C104" s="33" t="s">
        <v>343</v>
      </c>
      <c r="D104" s="19" t="s">
        <v>168</v>
      </c>
      <c r="E104" s="37"/>
      <c r="F104" s="109" t="b">
        <f t="shared" si="2"/>
        <v>0</v>
      </c>
      <c r="G104" s="113"/>
    </row>
    <row r="105" spans="1:7" ht="101.5" outlineLevel="1" x14ac:dyDescent="0.35">
      <c r="A105" s="5" t="s">
        <v>180</v>
      </c>
      <c r="B105" s="6" t="s">
        <v>169</v>
      </c>
      <c r="C105" s="33" t="s">
        <v>304</v>
      </c>
      <c r="D105" s="19" t="s">
        <v>170</v>
      </c>
      <c r="E105" s="37"/>
      <c r="F105" s="109" t="b">
        <f t="shared" si="2"/>
        <v>0</v>
      </c>
      <c r="G105" s="113"/>
    </row>
    <row r="106" spans="1:7" x14ac:dyDescent="0.35">
      <c r="A106" s="3" t="s">
        <v>192</v>
      </c>
      <c r="B106" s="4" t="s">
        <v>204</v>
      </c>
      <c r="C106" s="36"/>
      <c r="D106" s="18"/>
      <c r="E106" s="21"/>
      <c r="F106" s="108"/>
      <c r="G106" s="113"/>
    </row>
    <row r="107" spans="1:7" ht="156" outlineLevel="1" x14ac:dyDescent="0.35">
      <c r="A107" s="5" t="s">
        <v>194</v>
      </c>
      <c r="B107" s="6" t="s">
        <v>181</v>
      </c>
      <c r="C107" s="33" t="s">
        <v>344</v>
      </c>
      <c r="D107" s="19" t="s">
        <v>182</v>
      </c>
      <c r="E107" s="37"/>
      <c r="F107" s="109" t="b">
        <f t="shared" si="2"/>
        <v>0</v>
      </c>
      <c r="G107" s="113"/>
    </row>
    <row r="108" spans="1:7" ht="117" outlineLevel="1" x14ac:dyDescent="0.35">
      <c r="A108" s="5" t="s">
        <v>195</v>
      </c>
      <c r="B108" s="6" t="s">
        <v>183</v>
      </c>
      <c r="C108" s="33" t="s">
        <v>345</v>
      </c>
      <c r="D108" s="19" t="s">
        <v>184</v>
      </c>
      <c r="E108" s="37"/>
      <c r="F108" s="109" t="b">
        <f t="shared" si="2"/>
        <v>0</v>
      </c>
      <c r="G108" s="113"/>
    </row>
    <row r="109" spans="1:7" ht="43.5" outlineLevel="1" x14ac:dyDescent="0.35">
      <c r="A109" s="5" t="s">
        <v>196</v>
      </c>
      <c r="B109" s="6" t="s">
        <v>185</v>
      </c>
      <c r="C109" s="33"/>
      <c r="D109" s="19" t="s">
        <v>305</v>
      </c>
      <c r="E109" s="37"/>
      <c r="F109" s="109" t="b">
        <f t="shared" si="2"/>
        <v>0</v>
      </c>
      <c r="G109" s="113"/>
    </row>
    <row r="110" spans="1:7" ht="29" outlineLevel="1" x14ac:dyDescent="0.35">
      <c r="A110" s="5" t="s">
        <v>197</v>
      </c>
      <c r="B110" s="6" t="s">
        <v>186</v>
      </c>
      <c r="C110" s="33"/>
      <c r="D110" s="19" t="s">
        <v>305</v>
      </c>
      <c r="E110" s="37"/>
      <c r="F110" s="109" t="b">
        <f t="shared" si="2"/>
        <v>0</v>
      </c>
      <c r="G110" s="113"/>
    </row>
    <row r="111" spans="1:7" ht="43.5" outlineLevel="1" x14ac:dyDescent="0.35">
      <c r="A111" s="5" t="s">
        <v>290</v>
      </c>
      <c r="B111" s="6" t="s">
        <v>187</v>
      </c>
      <c r="C111" s="33"/>
      <c r="D111" s="19" t="s">
        <v>305</v>
      </c>
      <c r="E111" s="37"/>
      <c r="F111" s="109" t="b">
        <f t="shared" si="2"/>
        <v>0</v>
      </c>
      <c r="G111" s="113"/>
    </row>
    <row r="112" spans="1:7" ht="43.5" outlineLevel="1" x14ac:dyDescent="0.35">
      <c r="A112" s="5" t="s">
        <v>291</v>
      </c>
      <c r="B112" s="6" t="s">
        <v>188</v>
      </c>
      <c r="C112" s="33" t="s">
        <v>320</v>
      </c>
      <c r="D112" s="19" t="s">
        <v>305</v>
      </c>
      <c r="E112" s="37"/>
      <c r="F112" s="109" t="b">
        <f t="shared" si="2"/>
        <v>0</v>
      </c>
      <c r="G112" s="113"/>
    </row>
    <row r="113" spans="1:7" ht="29" outlineLevel="1" x14ac:dyDescent="0.35">
      <c r="A113" s="5" t="s">
        <v>292</v>
      </c>
      <c r="B113" s="6" t="s">
        <v>189</v>
      </c>
      <c r="C113" s="6"/>
      <c r="D113" s="19" t="s">
        <v>305</v>
      </c>
      <c r="E113" s="37"/>
      <c r="F113" s="109" t="b">
        <f t="shared" si="2"/>
        <v>0</v>
      </c>
      <c r="G113" s="113"/>
    </row>
    <row r="114" spans="1:7" ht="29" outlineLevel="1" x14ac:dyDescent="0.35">
      <c r="A114" s="5" t="s">
        <v>293</v>
      </c>
      <c r="B114" s="6" t="s">
        <v>190</v>
      </c>
      <c r="C114" s="6"/>
      <c r="D114" s="19" t="s">
        <v>305</v>
      </c>
      <c r="E114" s="37"/>
      <c r="F114" s="109" t="b">
        <f t="shared" si="2"/>
        <v>0</v>
      </c>
      <c r="G114" s="113"/>
    </row>
    <row r="115" spans="1:7" ht="58.5" outlineLevel="1" thickBot="1" x14ac:dyDescent="0.4">
      <c r="A115" s="5" t="s">
        <v>294</v>
      </c>
      <c r="B115" s="6" t="s">
        <v>191</v>
      </c>
      <c r="C115" s="6"/>
      <c r="D115" s="19" t="s">
        <v>305</v>
      </c>
      <c r="E115" s="38"/>
      <c r="F115" s="109" t="b">
        <f t="shared" si="2"/>
        <v>0</v>
      </c>
      <c r="G115" s="115"/>
    </row>
  </sheetData>
  <sheetProtection sort="0" autoFilter="0"/>
  <autoFilter ref="E8:E115" xr:uid="{4A78BE31-DDBB-4A7D-93C7-A6540CFC9505}"/>
  <conditionalFormatting sqref="G16">
    <cfRule type="cellIs" dxfId="10" priority="11" operator="equal">
      <formula>TRUE</formula>
    </cfRule>
  </conditionalFormatting>
  <conditionalFormatting sqref="G28">
    <cfRule type="cellIs" dxfId="9" priority="10" operator="equal">
      <formula>TRUE</formula>
    </cfRule>
  </conditionalFormatting>
  <conditionalFormatting sqref="G32">
    <cfRule type="cellIs" dxfId="8" priority="9" operator="equal">
      <formula>TRUE</formula>
    </cfRule>
  </conditionalFormatting>
  <conditionalFormatting sqref="G43">
    <cfRule type="cellIs" dxfId="7" priority="8" operator="equal">
      <formula>TRUE</formula>
    </cfRule>
  </conditionalFormatting>
  <conditionalFormatting sqref="G47">
    <cfRule type="cellIs" dxfId="6" priority="7" operator="equal">
      <formula>TRUE</formula>
    </cfRule>
  </conditionalFormatting>
  <conditionalFormatting sqref="G56">
    <cfRule type="cellIs" dxfId="5" priority="6" operator="equal">
      <formula>TRUE</formula>
    </cfRule>
  </conditionalFormatting>
  <conditionalFormatting sqref="G67">
    <cfRule type="cellIs" dxfId="4" priority="5" operator="equal">
      <formula>TRUE</formula>
    </cfRule>
  </conditionalFormatting>
  <conditionalFormatting sqref="G73">
    <cfRule type="cellIs" dxfId="3" priority="4" operator="equal">
      <formula>TRUE</formula>
    </cfRule>
  </conditionalFormatting>
  <conditionalFormatting sqref="G81">
    <cfRule type="cellIs" dxfId="2" priority="3" operator="equal">
      <formula>TRUE</formula>
    </cfRule>
  </conditionalFormatting>
  <conditionalFormatting sqref="G85">
    <cfRule type="cellIs" dxfId="1" priority="2" operator="equal">
      <formula>TRUE</formula>
    </cfRule>
  </conditionalFormatting>
  <conditionalFormatting sqref="G98">
    <cfRule type="cellIs" dxfId="0" priority="1" operator="equal">
      <formula>TRUE</formula>
    </cfRule>
  </conditionalFormatting>
  <dataValidations count="1">
    <dataValidation type="list" allowBlank="1" showInputMessage="1" showErrorMessage="1" sqref="E107:E115 E15:E26 E28:E45 E47:E105 E10:E13" xr:uid="{822B7B32-79CF-4838-9AE5-BC8407F7850E}">
      <formula1>$E$7:$E$8</formula1>
    </dataValidation>
  </dataValidations>
  <pageMargins left="0.43307086614173229" right="0.39370078740157483" top="0.74803149606299213" bottom="0.55118110236220474" header="0.31496062992125984" footer="0.31496062992125984"/>
  <pageSetup paperSize="9" scale="60" fitToHeight="0" orientation="landscape" horizontalDpi="300" verticalDpi="1200" r:id="rId1"/>
  <headerFooter>
    <oddHeader>&amp;C&amp;"-,Fett"&amp;14Prüfung der Notwendigkeit zur Durchführung einer Datenschutz-Folgenabschätzung (DSFA)</oddHeader>
    <oddFooter>&amp;L&amp;D&amp;R&amp;P/&amp;N</oddFooter>
  </headerFooter>
  <rowBreaks count="5" manualBreakCount="5">
    <brk id="13" max="16383" man="1"/>
    <brk id="26" max="16383" man="1"/>
    <brk id="45" max="16383" man="1"/>
    <brk id="71" max="16383" man="1"/>
    <brk id="105" max="16383" man="1"/>
  </rowBreaks>
  <ignoredErrors>
    <ignoredError sqref="A48:A50 A74:A79 A82:A84 A86:A96 A99:A102" twoDigitTextYear="1"/>
    <ignoredError sqref="B9:E9 C11:D11 A9:A16 A27 D13 G11:XFD13 A21 A22:A26 A46 A28 A32 A43 A72:A73 A47 A51:A56 A64:A67 A85 A80:A81 A97:A98 A103:A106 A107:A115 F9:XFD9 D12" numberStoredAsText="1"/>
    <ignoredError sqref="A17:A20 A29:A31 A33:A42 A44:A45 A68:A71 A57:A63" twoDigitTextYear="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1CFC5-0675-4D1A-BA3B-7D24495B2240}">
  <sheetPr codeName="Tabelle2">
    <pageSetUpPr fitToPage="1"/>
  </sheetPr>
  <dimension ref="A1:G77"/>
  <sheetViews>
    <sheetView workbookViewId="0"/>
  </sheetViews>
  <sheetFormatPr baseColWidth="10" defaultRowHeight="14.5" x14ac:dyDescent="0.35"/>
  <cols>
    <col min="1" max="1" width="69.26953125" bestFit="1" customWidth="1"/>
    <col min="2" max="2" width="23" style="11" bestFit="1" customWidth="1"/>
    <col min="3" max="3" width="44" bestFit="1" customWidth="1"/>
    <col min="4" max="4" width="17.453125" bestFit="1" customWidth="1"/>
    <col min="5" max="5" width="10.453125" bestFit="1" customWidth="1"/>
    <col min="6" max="6" width="12.453125" bestFit="1" customWidth="1"/>
  </cols>
  <sheetData>
    <row r="1" spans="1:6" ht="33" customHeight="1" thickBot="1" x14ac:dyDescent="0.4">
      <c r="A1" s="104" t="s">
        <v>395</v>
      </c>
      <c r="B1" s="105" t="s">
        <v>384</v>
      </c>
      <c r="C1" s="106"/>
    </row>
    <row r="2" spans="1:6" x14ac:dyDescent="0.35">
      <c r="A2" s="12" t="s">
        <v>245</v>
      </c>
      <c r="B2" s="13" t="s">
        <v>348</v>
      </c>
      <c r="C2" s="12"/>
      <c r="D2" s="12" t="s">
        <v>224</v>
      </c>
      <c r="E2" s="12" t="s">
        <v>244</v>
      </c>
      <c r="F2" s="12" t="s">
        <v>247</v>
      </c>
    </row>
    <row r="3" spans="1:6" x14ac:dyDescent="0.35">
      <c r="A3" t="s">
        <v>206</v>
      </c>
      <c r="B3" s="11">
        <v>1.1000000000000001</v>
      </c>
      <c r="D3" s="17"/>
      <c r="E3" t="b">
        <f>Fragen_DSFA!F10</f>
        <v>0</v>
      </c>
    </row>
    <row r="4" spans="1:6" x14ac:dyDescent="0.35">
      <c r="A4" t="s">
        <v>369</v>
      </c>
      <c r="B4" s="11" t="s">
        <v>212</v>
      </c>
      <c r="D4" s="17"/>
      <c r="E4" t="b">
        <f>Fragen_DSFA!F11</f>
        <v>0</v>
      </c>
    </row>
    <row r="5" spans="1:6" x14ac:dyDescent="0.35">
      <c r="A5" t="s">
        <v>370</v>
      </c>
      <c r="B5" s="11" t="s">
        <v>213</v>
      </c>
      <c r="D5" s="17"/>
      <c r="E5" t="b">
        <f>Fragen_DSFA!F12</f>
        <v>0</v>
      </c>
    </row>
    <row r="6" spans="1:6" x14ac:dyDescent="0.35">
      <c r="A6" t="s">
        <v>371</v>
      </c>
      <c r="B6" s="11" t="s">
        <v>15</v>
      </c>
      <c r="D6" s="17"/>
      <c r="E6" t="b">
        <f>Fragen_DSFA!F13</f>
        <v>0</v>
      </c>
    </row>
    <row r="7" spans="1:6" x14ac:dyDescent="0.35">
      <c r="D7" s="17"/>
    </row>
    <row r="8" spans="1:6" x14ac:dyDescent="0.35">
      <c r="A8" s="12" t="s">
        <v>228</v>
      </c>
      <c r="D8" s="17"/>
    </row>
    <row r="9" spans="1:6" x14ac:dyDescent="0.35">
      <c r="A9" t="s">
        <v>372</v>
      </c>
      <c r="B9" s="11" t="s">
        <v>30</v>
      </c>
      <c r="D9" s="17"/>
      <c r="E9" t="b">
        <f>Fragen_DSFA!F15</f>
        <v>0</v>
      </c>
    </row>
    <row r="10" spans="1:6" x14ac:dyDescent="0.35">
      <c r="A10" t="s">
        <v>223</v>
      </c>
      <c r="B10" s="11" t="s">
        <v>33</v>
      </c>
      <c r="D10" s="17" t="b">
        <f>AND(Fragen_DSFA!E16&lt;&gt;"",OR(Fragen_DSFA!E17&lt;&gt;"",Fragen_DSFA!E18&lt;&gt;"",Fragen_DSFA!E19&lt;&gt;"",Fragen_DSFA!E20&lt;&gt;""))</f>
        <v>0</v>
      </c>
      <c r="E10" t="b">
        <f>Fragen_DSFA!F16</f>
        <v>0</v>
      </c>
      <c r="F10" t="b">
        <f>AND(Fragen_DSFA!F17:F20)</f>
        <v>0</v>
      </c>
    </row>
    <row r="11" spans="1:6" x14ac:dyDescent="0.35">
      <c r="A11" t="s">
        <v>225</v>
      </c>
      <c r="B11" s="11" t="s">
        <v>62</v>
      </c>
      <c r="D11" s="17"/>
      <c r="E11" t="b">
        <f>Fragen_DSFA!F21</f>
        <v>0</v>
      </c>
    </row>
    <row r="12" spans="1:6" x14ac:dyDescent="0.35">
      <c r="A12" t="s">
        <v>227</v>
      </c>
      <c r="B12" s="11" t="s">
        <v>226</v>
      </c>
      <c r="D12" s="17"/>
      <c r="E12" t="b">
        <f>OR(Fragen_DSFA!F22:F25)</f>
        <v>0</v>
      </c>
    </row>
    <row r="13" spans="1:6" x14ac:dyDescent="0.35">
      <c r="A13" t="s">
        <v>229</v>
      </c>
      <c r="B13" s="11" t="s">
        <v>220</v>
      </c>
      <c r="D13" s="17"/>
      <c r="E13" t="b">
        <f>Fragen_DSFA!F26</f>
        <v>0</v>
      </c>
    </row>
    <row r="14" spans="1:6" x14ac:dyDescent="0.35">
      <c r="D14" s="17"/>
    </row>
    <row r="15" spans="1:6" ht="15" thickBot="1" x14ac:dyDescent="0.4">
      <c r="D15" s="17"/>
    </row>
    <row r="16" spans="1:6" x14ac:dyDescent="0.35">
      <c r="A16" s="66" t="s">
        <v>360</v>
      </c>
      <c r="B16" s="67"/>
      <c r="C16" s="68"/>
      <c r="D16" s="69"/>
      <c r="E16" s="68"/>
      <c r="F16" s="70"/>
    </row>
    <row r="17" spans="1:7" x14ac:dyDescent="0.35">
      <c r="A17" s="71" t="s">
        <v>361</v>
      </c>
      <c r="B17" s="72" t="s">
        <v>362</v>
      </c>
      <c r="C17" s="73"/>
      <c r="D17" s="73" t="b">
        <f>OR(E9:E12,F10)</f>
        <v>0</v>
      </c>
      <c r="E17" s="73"/>
      <c r="F17" s="74"/>
    </row>
    <row r="18" spans="1:7" x14ac:dyDescent="0.35">
      <c r="A18" s="71" t="s">
        <v>373</v>
      </c>
      <c r="B18" s="72" t="s">
        <v>220</v>
      </c>
      <c r="C18" s="73"/>
      <c r="D18" s="73" t="b">
        <f>E13</f>
        <v>0</v>
      </c>
      <c r="E18" s="73"/>
      <c r="F18" s="74"/>
    </row>
    <row r="19" spans="1:7" x14ac:dyDescent="0.35">
      <c r="A19" s="78" t="s">
        <v>363</v>
      </c>
      <c r="B19" s="79" t="s">
        <v>364</v>
      </c>
      <c r="C19" s="80"/>
      <c r="D19" s="80" t="b">
        <f>IF(AND(E12,IF(OR(C28,C33,C47,C60),TRUE,FALSE)),TRUE,FALSE)</f>
        <v>0</v>
      </c>
      <c r="E19" s="73"/>
      <c r="F19" s="74"/>
    </row>
    <row r="20" spans="1:7" x14ac:dyDescent="0.35">
      <c r="A20" s="71"/>
      <c r="B20" s="72"/>
      <c r="C20" s="73"/>
      <c r="D20" s="77"/>
      <c r="E20" s="73"/>
      <c r="F20" s="74"/>
    </row>
    <row r="21" spans="1:7" x14ac:dyDescent="0.35">
      <c r="A21" s="71" t="s">
        <v>365</v>
      </c>
      <c r="B21" s="72" t="s">
        <v>366</v>
      </c>
      <c r="C21" s="73"/>
      <c r="D21" s="81" t="b">
        <f>OR(C28,C33,C47,C60)</f>
        <v>0</v>
      </c>
      <c r="E21" s="73"/>
      <c r="F21" s="74"/>
    </row>
    <row r="22" spans="1:7" x14ac:dyDescent="0.35">
      <c r="A22" s="78" t="s">
        <v>363</v>
      </c>
      <c r="B22" s="79" t="s">
        <v>367</v>
      </c>
      <c r="C22" s="80"/>
      <c r="D22" s="80" t="b">
        <f>OR(D29:D69)</f>
        <v>0</v>
      </c>
      <c r="E22" s="73"/>
      <c r="F22" s="74"/>
    </row>
    <row r="23" spans="1:7" x14ac:dyDescent="0.35">
      <c r="A23" s="71"/>
      <c r="B23" s="72"/>
      <c r="C23" s="73"/>
      <c r="D23" s="81"/>
      <c r="E23" s="73"/>
      <c r="F23" s="74"/>
    </row>
    <row r="24" spans="1:7" x14ac:dyDescent="0.35">
      <c r="A24" s="82"/>
      <c r="B24" s="83" t="s">
        <v>368</v>
      </c>
      <c r="C24" s="84"/>
      <c r="D24" s="85" t="b">
        <f>IF(AND(D21,NOT(D17)),TRUE,FALSE)</f>
        <v>0</v>
      </c>
      <c r="E24" s="73"/>
      <c r="F24" s="74"/>
    </row>
    <row r="25" spans="1:7" ht="15" thickBot="1" x14ac:dyDescent="0.4">
      <c r="A25" s="86"/>
      <c r="B25" s="87" t="s">
        <v>363</v>
      </c>
      <c r="C25" s="75"/>
      <c r="D25" s="88" t="b">
        <f>OR(D19,D22)</f>
        <v>0</v>
      </c>
      <c r="E25" s="75"/>
      <c r="F25" s="76"/>
    </row>
    <row r="26" spans="1:7" x14ac:dyDescent="0.35">
      <c r="A26" s="89"/>
      <c r="B26" s="83"/>
      <c r="C26" s="73"/>
      <c r="D26" s="85"/>
      <c r="E26" s="73"/>
      <c r="F26" s="73"/>
    </row>
    <row r="27" spans="1:7" x14ac:dyDescent="0.35">
      <c r="A27" s="12" t="s">
        <v>207</v>
      </c>
      <c r="C27" s="12" t="s">
        <v>222</v>
      </c>
      <c r="D27" s="17"/>
    </row>
    <row r="28" spans="1:7" x14ac:dyDescent="0.35">
      <c r="A28" s="14" t="s">
        <v>246</v>
      </c>
      <c r="B28" s="11" t="s">
        <v>297</v>
      </c>
      <c r="C28" s="17" t="b">
        <f>OR(C29:C31)</f>
        <v>0</v>
      </c>
      <c r="D28" s="17"/>
    </row>
    <row r="29" spans="1:7" x14ac:dyDescent="0.35">
      <c r="B29" s="11" t="s">
        <v>69</v>
      </c>
      <c r="C29" s="17" t="b">
        <f>OR(E29,F29)</f>
        <v>0</v>
      </c>
      <c r="D29" s="17" t="b">
        <f>IF(E29=F29,FALSE,AND(Fragen_DSFA!E28&lt;&gt;"",OR(Fragen_DSFA!E29&lt;&gt;"",Fragen_DSFA!E30&lt;&gt;"",Fragen_DSFA!E31&lt;&gt;"")))</f>
        <v>0</v>
      </c>
      <c r="E29" t="b">
        <f>Fragen_DSFA!F28</f>
        <v>0</v>
      </c>
      <c r="F29" t="b">
        <f>AND(Fragen_DSFA!F29:F31)</f>
        <v>0</v>
      </c>
    </row>
    <row r="30" spans="1:7" x14ac:dyDescent="0.35">
      <c r="B30" s="11" t="s">
        <v>76</v>
      </c>
      <c r="C30" s="17" t="b">
        <f t="shared" ref="C30:C31" si="0">OR(E30,F30)</f>
        <v>0</v>
      </c>
      <c r="D30" s="17" t="b">
        <f>IF(E30=F30,FALSE,AND(Fragen_DSFA!E32&lt;&gt;"",OR(Fragen_DSFA!E33&lt;&gt;"",Fragen_DSFA!E34&lt;&gt;"",Fragen_DSFA!E35&lt;&gt;"",Fragen_DSFA!E36&lt;&gt;"",Fragen_DSFA!E37&lt;&gt;"",Fragen_DSFA!E38&lt;&gt;"",Fragen_DSFA!E39&lt;&gt;"",Fragen_DSFA!E40&lt;&gt;"",Fragen_DSFA!E41&lt;&gt;"",Fragen_DSFA!E42&lt;&gt;"",)))</f>
        <v>0</v>
      </c>
      <c r="E30" t="b">
        <f>Fragen_DSFA!F32</f>
        <v>0</v>
      </c>
      <c r="F30" t="b">
        <f>AND(OR(Fragen_DSFA!F33:F41),Fragen_DSFA!F42)</f>
        <v>0</v>
      </c>
    </row>
    <row r="31" spans="1:7" x14ac:dyDescent="0.35">
      <c r="B31" s="11" t="s">
        <v>77</v>
      </c>
      <c r="C31" s="17" t="b">
        <f t="shared" si="0"/>
        <v>0</v>
      </c>
      <c r="D31" s="17" t="b">
        <f>IF(E31=F31,FALSE,AND(Fragen_DSFA!E43&lt;&gt;"",OR(Fragen_DSFA!E44&lt;&gt;"",Fragen_DSFA!E45&lt;&gt;"")))</f>
        <v>0</v>
      </c>
      <c r="E31" t="b">
        <f>Fragen_DSFA!F43</f>
        <v>0</v>
      </c>
      <c r="F31" t="b">
        <f>AND(Fragen_DSFA!F44:F45)</f>
        <v>0</v>
      </c>
      <c r="G31" s="17"/>
    </row>
    <row r="32" spans="1:7" x14ac:dyDescent="0.35">
      <c r="C32" s="17"/>
      <c r="D32" s="17"/>
    </row>
    <row r="33" spans="1:6" x14ac:dyDescent="0.35">
      <c r="A33" t="s">
        <v>67</v>
      </c>
      <c r="B33" s="11" t="s">
        <v>296</v>
      </c>
      <c r="C33" s="17" t="b">
        <f>OR(C34:C44)</f>
        <v>0</v>
      </c>
      <c r="D33" s="17"/>
    </row>
    <row r="34" spans="1:6" x14ac:dyDescent="0.35">
      <c r="B34" s="11" t="s">
        <v>117</v>
      </c>
      <c r="C34" s="17" t="b">
        <f>OR(E34,F34)</f>
        <v>0</v>
      </c>
      <c r="D34" s="17" t="b">
        <f>IF(E34=F34,FALSE,AND(Fragen_DSFA!E47&lt;&gt;"",OR(Fragen_DSFA!E48&lt;&gt;"",Fragen_DSFA!E49&lt;&gt;"",Fragen_DSFA!E50&lt;&gt;"")))</f>
        <v>0</v>
      </c>
      <c r="E34" t="b">
        <f>Fragen_DSFA!F47</f>
        <v>0</v>
      </c>
      <c r="F34" t="b">
        <f>AND(OR(Fragen_DSFA!F48,Fragen_DSFA!F49),Fragen_DSFA!F50)</f>
        <v>0</v>
      </c>
    </row>
    <row r="35" spans="1:6" x14ac:dyDescent="0.35">
      <c r="B35" s="11" t="s">
        <v>131</v>
      </c>
      <c r="C35" s="17" t="b">
        <f>AND(OR(E35,F35),EDPB_Kriterien&gt;0)</f>
        <v>0</v>
      </c>
      <c r="D35" s="17"/>
      <c r="E35" t="b">
        <f>Fragen_DSFA!F51</f>
        <v>0</v>
      </c>
    </row>
    <row r="36" spans="1:6" x14ac:dyDescent="0.35">
      <c r="B36" s="11" t="s">
        <v>134</v>
      </c>
      <c r="C36" s="17" t="b">
        <f>AND(OR(E36,F36),EDPB_Kriterien&gt;0)</f>
        <v>0</v>
      </c>
      <c r="D36" s="17"/>
      <c r="E36" t="b">
        <f>Fragen_DSFA!F52</f>
        <v>0</v>
      </c>
    </row>
    <row r="37" spans="1:6" x14ac:dyDescent="0.35">
      <c r="B37" s="11" t="s">
        <v>141</v>
      </c>
      <c r="C37" s="17" t="b">
        <f>AND(OR(E37,F37),EDPB_Kriterien&gt;0)</f>
        <v>0</v>
      </c>
      <c r="D37" s="17"/>
      <c r="E37" t="b">
        <f>Fragen_DSFA!F53</f>
        <v>0</v>
      </c>
    </row>
    <row r="38" spans="1:6" x14ac:dyDescent="0.35">
      <c r="B38" s="11" t="s">
        <v>152</v>
      </c>
      <c r="C38" s="17" t="b">
        <f>AND(OR(E38,F38),EDPB_Kriterien&gt;0)</f>
        <v>0</v>
      </c>
      <c r="D38" s="17"/>
      <c r="E38" t="b">
        <f>Fragen_DSFA!F54</f>
        <v>0</v>
      </c>
    </row>
    <row r="39" spans="1:6" x14ac:dyDescent="0.35">
      <c r="B39" s="11" t="s">
        <v>155</v>
      </c>
      <c r="C39" s="17" t="b">
        <f>AND(OR(E39,F39))</f>
        <v>0</v>
      </c>
      <c r="D39" s="17"/>
      <c r="E39" t="b">
        <f>Fragen_DSFA!F55</f>
        <v>0</v>
      </c>
    </row>
    <row r="40" spans="1:6" x14ac:dyDescent="0.35">
      <c r="B40" s="11" t="s">
        <v>162</v>
      </c>
      <c r="C40" s="17" t="b">
        <f>AND(OR(E40,F40))</f>
        <v>0</v>
      </c>
      <c r="D40" s="17" t="b">
        <f>IF(E40=F40,FALSE,AND(Fragen_DSFA!E56&lt;&gt;"",OR(Fragen_DSFA!E57&lt;&gt;"",Fragen_DSFA!E58&lt;&gt;"",Fragen_DSFA!E59&lt;&gt;"",Fragen_DSFA!E60&lt;&gt;"",Fragen_DSFA!E61&lt;&gt;"",Fragen_DSFA!E62&lt;&gt;"",Fragen_DSFA!E63&lt;&gt;"")))</f>
        <v>0</v>
      </c>
      <c r="E40" t="b">
        <f>Fragen_DSFA!F56</f>
        <v>0</v>
      </c>
      <c r="F40" t="b">
        <f>AND(OR(Fragen_DSFA!F58:F62),Fragen_DSFA!F57,Fragen_DSFA!F63)</f>
        <v>0</v>
      </c>
    </row>
    <row r="41" spans="1:6" x14ac:dyDescent="0.35">
      <c r="B41" s="11" t="s">
        <v>165</v>
      </c>
      <c r="C41" s="17" t="b">
        <f>AND(OR(E41,F41),EDPB_Kriterien&gt;0)</f>
        <v>0</v>
      </c>
      <c r="E41" t="b">
        <f>Fragen_DSFA!F64</f>
        <v>0</v>
      </c>
    </row>
    <row r="42" spans="1:6" x14ac:dyDescent="0.35">
      <c r="B42" s="11" t="s">
        <v>166</v>
      </c>
      <c r="C42" s="17" t="b">
        <f>AND(OR(E42,F42),EDPB_Kriterien&gt;0)</f>
        <v>0</v>
      </c>
      <c r="E42" t="b">
        <f>Fragen_DSFA!F65</f>
        <v>0</v>
      </c>
    </row>
    <row r="43" spans="1:6" x14ac:dyDescent="0.35">
      <c r="B43" s="11" t="s">
        <v>249</v>
      </c>
      <c r="C43" s="17" t="b">
        <f>AND(OR(E43,F43),EDPB_Kriterien&gt;0)</f>
        <v>0</v>
      </c>
      <c r="E43" t="b">
        <f>Fragen_DSFA!F66</f>
        <v>0</v>
      </c>
    </row>
    <row r="44" spans="1:6" x14ac:dyDescent="0.35">
      <c r="B44" s="11" t="s">
        <v>250</v>
      </c>
      <c r="C44" s="17" t="b">
        <f>AND(OR(E44,F44))</f>
        <v>0</v>
      </c>
      <c r="D44" s="17" t="b">
        <f>IF(E44=F44,FALSE,AND(Fragen_DSFA!E67&lt;&gt;"",OR(Fragen_DSFA!E68&lt;&gt;"",Fragen_DSFA!E69&lt;&gt;"",Fragen_DSFA!E70&lt;&gt;"",Fragen_DSFA!E71&lt;&gt;"")))</f>
        <v>0</v>
      </c>
      <c r="E44" t="b">
        <f>Fragen_DSFA!F67</f>
        <v>0</v>
      </c>
      <c r="F44" t="b">
        <f>AND(OR(Fragen_DSFA!F69:F71),Fragen_DSFA!F68)</f>
        <v>0</v>
      </c>
    </row>
    <row r="46" spans="1:6" x14ac:dyDescent="0.35">
      <c r="A46" t="s">
        <v>116</v>
      </c>
    </row>
    <row r="47" spans="1:6" x14ac:dyDescent="0.35">
      <c r="B47" s="13" t="s">
        <v>222</v>
      </c>
      <c r="C47" s="17" t="b">
        <f>EDPB_Kriterien&gt;=2</f>
        <v>0</v>
      </c>
    </row>
    <row r="48" spans="1:6" x14ac:dyDescent="0.35">
      <c r="A48" s="16" t="s">
        <v>251</v>
      </c>
      <c r="B48" s="15">
        <f>COUNTIF(C49:C57,TRUE)</f>
        <v>0</v>
      </c>
      <c r="C48" s="12" t="s">
        <v>295</v>
      </c>
    </row>
    <row r="49" spans="1:6" x14ac:dyDescent="0.35">
      <c r="B49" s="11" t="s">
        <v>172</v>
      </c>
      <c r="C49" s="17" t="b">
        <f>OR(E49:F49)</f>
        <v>0</v>
      </c>
      <c r="D49" s="17" t="b">
        <f>IF(E49=F49,FALSE,AND(Fragen_DSFA!E73&lt;&gt;"",OR(Fragen_DSFA!E74&lt;&gt;"",Fragen_DSFA!E75&lt;&gt;"",Fragen_DSFA!E76&lt;&gt;"",Fragen_DSFA!E77&lt;&gt;"",Fragen_DSFA!E78&lt;&gt;"",Fragen_DSFA!E79&lt;&gt;"")))</f>
        <v>0</v>
      </c>
      <c r="E49" t="b">
        <f>Fragen_DSFA!F73</f>
        <v>0</v>
      </c>
      <c r="F49" t="b">
        <f>OR(Fragen_DSFA!F74:F79)</f>
        <v>0</v>
      </c>
    </row>
    <row r="50" spans="1:6" x14ac:dyDescent="0.35">
      <c r="B50" s="11" t="s">
        <v>173</v>
      </c>
      <c r="C50" s="17" t="b">
        <f t="shared" ref="C50:C57" si="1">OR(E50:F50)</f>
        <v>0</v>
      </c>
      <c r="D50" s="17"/>
      <c r="E50" t="b">
        <f>Fragen_DSFA!F80</f>
        <v>0</v>
      </c>
    </row>
    <row r="51" spans="1:6" x14ac:dyDescent="0.35">
      <c r="B51" s="11" t="s">
        <v>174</v>
      </c>
      <c r="C51" s="17" t="b">
        <f t="shared" si="1"/>
        <v>0</v>
      </c>
      <c r="D51" s="17" t="b">
        <f>IF(E51=F51,FALSE,AND(Fragen_DSFA!E81&lt;&gt;"",OR(Fragen_DSFA!E82&lt;&gt;"",Fragen_DSFA!E83&lt;&gt;"",Fragen_DSFA!E84&lt;&gt;"")))</f>
        <v>0</v>
      </c>
      <c r="E51" t="b">
        <f>Fragen_DSFA!F81</f>
        <v>0</v>
      </c>
      <c r="F51" t="b">
        <f>AND(OR(Fragen_DSFA!F83:F84),Fragen_DSFA!F82)</f>
        <v>0</v>
      </c>
    </row>
    <row r="52" spans="1:6" x14ac:dyDescent="0.35">
      <c r="B52" s="11" t="s">
        <v>175</v>
      </c>
      <c r="C52" s="17" t="b">
        <f t="shared" si="1"/>
        <v>0</v>
      </c>
      <c r="D52" s="17" t="b">
        <f>IF(E52=F52,FALSE,AND(Fragen_DSFA!E85&lt;&gt;"",OR(Fragen_DSFA!E86&lt;&gt;"",Fragen_DSFA!E87&lt;&gt;"",Fragen_DSFA!E88&lt;&gt;"",Fragen_DSFA!E89&lt;&gt;"",Fragen_DSFA!E90&lt;&gt;"",Fragen_DSFA!E91&lt;&gt;"",Fragen_DSFA!E92&lt;&gt;"",Fragen_DSFA!E93&lt;&gt;"",Fragen_DSFA!E94&lt;&gt;"",Fragen_DSFA!E95&lt;&gt;"",Fragen_DSFA!E96)))</f>
        <v>0</v>
      </c>
      <c r="E52" t="b">
        <f>Fragen_DSFA!F85</f>
        <v>0</v>
      </c>
      <c r="F52" t="b">
        <f>OR(Fragen_DSFA!F86:F96)</f>
        <v>0</v>
      </c>
    </row>
    <row r="53" spans="1:6" x14ac:dyDescent="0.35">
      <c r="B53" s="11" t="s">
        <v>176</v>
      </c>
      <c r="C53" s="17" t="b">
        <f t="shared" si="1"/>
        <v>0</v>
      </c>
      <c r="D53" s="17"/>
      <c r="E53" t="b">
        <f>Fragen_DSFA!F97</f>
        <v>0</v>
      </c>
    </row>
    <row r="54" spans="1:6" x14ac:dyDescent="0.35">
      <c r="B54" s="11" t="s">
        <v>177</v>
      </c>
      <c r="C54" s="17" t="b">
        <f t="shared" si="1"/>
        <v>0</v>
      </c>
      <c r="D54" s="17" t="b">
        <f>IF(E54=F54,FALSE,AND(Fragen_DSFA!E98&lt;&gt;"",OR(Fragen_DSFA!E99&lt;&gt;"",Fragen_DSFA!E100&lt;&gt;"",Fragen_DSFA!E101&lt;&gt;"",Fragen_DSFA!E102&lt;&gt;"")))</f>
        <v>0</v>
      </c>
      <c r="E54" t="b">
        <f>Fragen_DSFA!F98</f>
        <v>0</v>
      </c>
      <c r="F54" t="b">
        <f>AND(OR(Fragen_DSFA!F99:F101),NOT(Fragen_DSFA!F102))</f>
        <v>0</v>
      </c>
    </row>
    <row r="55" spans="1:6" x14ac:dyDescent="0.35">
      <c r="B55" s="11" t="s">
        <v>178</v>
      </c>
      <c r="C55" s="17" t="b">
        <f t="shared" si="1"/>
        <v>0</v>
      </c>
      <c r="D55" s="17"/>
      <c r="E55" t="b">
        <f>Fragen_DSFA!F103</f>
        <v>0</v>
      </c>
    </row>
    <row r="56" spans="1:6" x14ac:dyDescent="0.35">
      <c r="B56" s="11" t="s">
        <v>179</v>
      </c>
      <c r="C56" s="17" t="b">
        <f t="shared" si="1"/>
        <v>0</v>
      </c>
      <c r="D56" s="17"/>
      <c r="E56" t="b">
        <f>Fragen_DSFA!F104</f>
        <v>0</v>
      </c>
    </row>
    <row r="57" spans="1:6" x14ac:dyDescent="0.35">
      <c r="B57" s="11" t="s">
        <v>180</v>
      </c>
      <c r="C57" s="17" t="b">
        <f t="shared" si="1"/>
        <v>0</v>
      </c>
      <c r="D57" s="17"/>
      <c r="E57" t="b">
        <f>Fragen_DSFA!F105</f>
        <v>0</v>
      </c>
    </row>
    <row r="59" spans="1:6" x14ac:dyDescent="0.35">
      <c r="C59" s="13" t="s">
        <v>222</v>
      </c>
    </row>
    <row r="60" spans="1:6" x14ac:dyDescent="0.35">
      <c r="A60" t="s">
        <v>204</v>
      </c>
      <c r="B60" s="11" t="s">
        <v>306</v>
      </c>
      <c r="C60" s="17" t="b">
        <f>OR(C61:C69)</f>
        <v>0</v>
      </c>
    </row>
    <row r="61" spans="1:6" x14ac:dyDescent="0.35">
      <c r="B61" s="11" t="s">
        <v>307</v>
      </c>
      <c r="C61" s="17" t="b">
        <f t="shared" ref="C61:C68" si="2">OR(E61:F61)</f>
        <v>0</v>
      </c>
      <c r="E61" t="b">
        <f>Fragen_DSFA!F107</f>
        <v>0</v>
      </c>
    </row>
    <row r="62" spans="1:6" x14ac:dyDescent="0.35">
      <c r="B62" s="11" t="s">
        <v>308</v>
      </c>
      <c r="C62" s="17" t="b">
        <f t="shared" si="2"/>
        <v>0</v>
      </c>
      <c r="E62" t="b">
        <f>Fragen_DSFA!F108</f>
        <v>0</v>
      </c>
    </row>
    <row r="63" spans="1:6" x14ac:dyDescent="0.35">
      <c r="B63" s="11" t="s">
        <v>196</v>
      </c>
      <c r="C63" s="17" t="b">
        <f t="shared" si="2"/>
        <v>0</v>
      </c>
      <c r="E63" t="b">
        <f>Fragen_DSFA!F109</f>
        <v>0</v>
      </c>
    </row>
    <row r="64" spans="1:6" x14ac:dyDescent="0.35">
      <c r="B64" s="11" t="s">
        <v>197</v>
      </c>
      <c r="C64" s="17" t="b">
        <f t="shared" si="2"/>
        <v>0</v>
      </c>
      <c r="E64" t="b">
        <f>Fragen_DSFA!F110</f>
        <v>0</v>
      </c>
    </row>
    <row r="65" spans="1:6" x14ac:dyDescent="0.35">
      <c r="B65" s="11" t="s">
        <v>290</v>
      </c>
      <c r="C65" s="17" t="b">
        <f t="shared" si="2"/>
        <v>0</v>
      </c>
      <c r="E65" t="b">
        <f>Fragen_DSFA!F111</f>
        <v>0</v>
      </c>
    </row>
    <row r="66" spans="1:6" x14ac:dyDescent="0.35">
      <c r="B66" s="11" t="s">
        <v>291</v>
      </c>
      <c r="C66" s="17" t="b">
        <f t="shared" si="2"/>
        <v>0</v>
      </c>
      <c r="E66" t="b">
        <f>Fragen_DSFA!F112</f>
        <v>0</v>
      </c>
    </row>
    <row r="67" spans="1:6" x14ac:dyDescent="0.35">
      <c r="B67" s="11" t="s">
        <v>292</v>
      </c>
      <c r="C67" s="17" t="b">
        <f t="shared" si="2"/>
        <v>0</v>
      </c>
      <c r="E67" t="b">
        <f>Fragen_DSFA!F113</f>
        <v>0</v>
      </c>
    </row>
    <row r="68" spans="1:6" x14ac:dyDescent="0.35">
      <c r="B68" s="11" t="s">
        <v>293</v>
      </c>
      <c r="C68" s="17" t="b">
        <f t="shared" si="2"/>
        <v>0</v>
      </c>
      <c r="E68" t="b">
        <f>Fragen_DSFA!F114</f>
        <v>0</v>
      </c>
    </row>
    <row r="69" spans="1:6" x14ac:dyDescent="0.35">
      <c r="B69" s="11" t="s">
        <v>294</v>
      </c>
      <c r="C69" s="17" t="b">
        <f>OR(E69:F69)</f>
        <v>0</v>
      </c>
      <c r="E69" t="b">
        <f>Fragen_DSFA!F115</f>
        <v>0</v>
      </c>
    </row>
    <row r="71" spans="1:6" x14ac:dyDescent="0.35">
      <c r="A71" s="16"/>
      <c r="C71" s="17"/>
    </row>
    <row r="72" spans="1:6" x14ac:dyDescent="0.35">
      <c r="A72" s="119" t="s">
        <v>392</v>
      </c>
      <c r="B72" s="120" t="s">
        <v>391</v>
      </c>
      <c r="C72" s="117"/>
      <c r="D72" s="118"/>
      <c r="E72" s="118"/>
      <c r="F72" s="118"/>
    </row>
    <row r="73" spans="1:6" x14ac:dyDescent="0.35">
      <c r="A73" s="17" t="s">
        <v>394</v>
      </c>
      <c r="B73" s="121" t="s">
        <v>393</v>
      </c>
      <c r="C73" s="17"/>
    </row>
    <row r="74" spans="1:6" x14ac:dyDescent="0.35">
      <c r="A74" s="123" t="s">
        <v>396</v>
      </c>
      <c r="B74" s="121" t="s">
        <v>397</v>
      </c>
      <c r="C74" s="17"/>
    </row>
    <row r="75" spans="1:6" x14ac:dyDescent="0.35">
      <c r="A75" s="16"/>
      <c r="C75" s="17"/>
    </row>
    <row r="76" spans="1:6" x14ac:dyDescent="0.35">
      <c r="A76" s="16"/>
      <c r="C76" s="17"/>
    </row>
    <row r="77" spans="1:6" x14ac:dyDescent="0.35">
      <c r="A77" s="16"/>
      <c r="C77" s="17"/>
    </row>
  </sheetData>
  <hyperlinks>
    <hyperlink ref="B1" r:id="rId1" xr:uid="{96EF6B63-6B0B-4C03-89EE-65B124D2C007}"/>
  </hyperlinks>
  <pageMargins left="0.9055118110236221" right="0.70866141732283472" top="0.78740157480314965" bottom="0.78740157480314965" header="0.51181102362204722" footer="0.31496062992125984"/>
  <pageSetup paperSize="9" scale="72" fitToHeight="0" orientation="landscape" horizontalDpi="300" r:id="rId2"/>
  <headerFooter>
    <oddHeader>&amp;C&amp;"-,Fett"&amp;14Prüfung der Notwendigkeit zur Durchführung einer Datenschutz-Folgenabschätzung</oddHeader>
    <oddFooter>&amp;L&amp;D&amp;R&amp;P/&amp;N</oddFooter>
  </headerFooter>
  <ignoredErrors>
    <ignoredError sqref="B4:B6 B9:B11 B13 B29:B31 B34:B44 B49:B57 B63:B69 B18" numberStoredAsText="1"/>
    <ignoredError sqref="C50:C57"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Ergebnis_DSFA</vt:lpstr>
      <vt:lpstr>Fragen_DSFA</vt:lpstr>
      <vt:lpstr>Ergebnis_DSFA!Druckbereich</vt:lpstr>
      <vt:lpstr>Fragen_DSFA!Druckbereich</vt:lpstr>
      <vt:lpstr>Fragen_DSFA!Drucktitel</vt:lpstr>
      <vt:lpstr>EDPB_Kriterien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2023-02-20T12:45:11Z</dcterms:modified>
</cp:coreProperties>
</file>